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465" windowWidth="9600" windowHeight="5550" tabRatio="601" activeTab="0"/>
  </bookViews>
  <sheets>
    <sheet name="Prem-C2007" sheetId="1" r:id="rId1"/>
    <sheet name="NormaleEtExtreme" sheetId="2" r:id="rId2"/>
  </sheets>
  <definedNames>
    <definedName name="\S">#REF!</definedName>
    <definedName name="\Z">#REF!</definedName>
    <definedName name="HTML_CodePage" hidden="1">1252</definedName>
    <definedName name="HTML_Control" hidden="1">{"'PREM-C2000'!$A$1:$L$93"}</definedName>
    <definedName name="HTML_Description" hidden="1">""</definedName>
    <definedName name="HTML_Email" hidden="1">""</definedName>
    <definedName name="HTML_Header" hidden="1">""</definedName>
    <definedName name="HTML_LastUpdate" hidden="1">"29-09-2000"</definedName>
    <definedName name="HTML_LineAfter" hidden="1">FALSE</definedName>
    <definedName name="HTML_LineBefore" hidden="1">FALSE</definedName>
    <definedName name="HTML_Name" hidden="1">"Sylvie Bellerose"</definedName>
    <definedName name="HTML_OBDlg2" hidden="1">TRUE</definedName>
    <definedName name="HTML_OBDlg4" hidden="1">TRUE</definedName>
    <definedName name="HTML_OS" hidden="1">0</definedName>
    <definedName name="HTML_PathFile" hidden="1">"U:\Documents techniques\Données RAP\2000\Bilan Web\premcapt00.htm"</definedName>
    <definedName name="HTML_Title" hidden="1">"premières captures 2000"</definedName>
    <definedName name="_xlnm.Print_Titles" localSheetId="1">'NormaleEtExtreme'!$1:$8</definedName>
    <definedName name="Z_2E8C2220_DBA9_11D6_9739_000102470844_.wvu.FilterData" localSheetId="1" hidden="1">'NormaleEtExtreme'!$A$9:$M$35</definedName>
    <definedName name="Z_2E8C2220_DBA9_11D6_9739_000102470844_.wvu.PrintTitles" localSheetId="1" hidden="1">'NormaleEtExtreme'!$1:$8</definedName>
    <definedName name="Z_3D3D2060_8666_11D5_83E2_006008970414_.wvu.FilterData" localSheetId="1" hidden="1">'NormaleEtExtreme'!$A$9:$M$35</definedName>
    <definedName name="Z_3D3D2060_8666_11D5_83E2_006008970414_.wvu.PrintTitles" localSheetId="1" hidden="1">'NormaleEtExtreme'!$1:$8</definedName>
    <definedName name="Z_5F5BC82B_8FC9_4502_80A4_65AF02242291_.wvu.FilterData" localSheetId="1" hidden="1">'NormaleEtExtreme'!$A$9:$M$35</definedName>
    <definedName name="Z_5F5BC82B_8FC9_4502_80A4_65AF02242291_.wvu.PrintTitles" localSheetId="1" hidden="1">'NormaleEtExtreme'!$1:$8</definedName>
    <definedName name="Z_9DEF4E20_8115_11D5_AC46_0020AFB9B2F5_.wvu.FilterData" localSheetId="1" hidden="1">'NormaleEtExtreme'!$A$9:$M$35</definedName>
    <definedName name="Z_9DEF4E20_8115_11D5_AC46_0020AFB9B2F5_.wvu.PrintTitles" localSheetId="1" hidden="1">'NormaleEtExtreme'!$1:$8</definedName>
    <definedName name="Z_A0A207C0_801C_11D4_8AF5_00600897043A_.wvu.FilterData" localSheetId="1" hidden="1">'NormaleEtExtreme'!$A$9:$M$35</definedName>
    <definedName name="Z_A0A207C0_801C_11D4_8AF5_00600897043A_.wvu.PrintTitles" localSheetId="1" hidden="1">'NormaleEtExtreme'!$1:$8</definedName>
    <definedName name="Z_B79CADC3_3374_4196_9A55_9B9F4D783D7A_.wvu.FilterData" localSheetId="1" hidden="1">'NormaleEtExtreme'!$A$9:$M$35</definedName>
    <definedName name="Z_B79CADC3_3374_4196_9A55_9B9F4D783D7A_.wvu.PrintTitles" localSheetId="1" hidden="1">'NormaleEtExtreme'!$1:$8</definedName>
    <definedName name="_xlnm.Print_Area" localSheetId="0">'Prem-C2007'!$A$1:$N$88</definedName>
  </definedNames>
  <calcPr fullCalcOnLoad="1"/>
</workbook>
</file>

<file path=xl/sharedStrings.xml><?xml version="1.0" encoding="utf-8"?>
<sst xmlns="http://schemas.openxmlformats.org/spreadsheetml/2006/main" count="575" uniqueCount="96">
  <si>
    <t>RÉSEAU-POMMIER</t>
  </si>
  <si>
    <t>NFV</t>
  </si>
  <si>
    <t>PUN</t>
  </si>
  <si>
    <t>TBR</t>
  </si>
  <si>
    <t>MIN</t>
  </si>
  <si>
    <t>CAR</t>
  </si>
  <si>
    <t>HOP</t>
  </si>
  <si>
    <t>TBO *</t>
  </si>
  <si>
    <t>SEC *</t>
  </si>
  <si>
    <t>MOU</t>
  </si>
  <si>
    <t>MITROUG</t>
  </si>
  <si>
    <t>VERGER</t>
  </si>
  <si>
    <t>140 DJ</t>
  </si>
  <si>
    <t>Franklin</t>
  </si>
  <si>
    <t>Normale</t>
  </si>
  <si>
    <t>Extrême</t>
  </si>
  <si>
    <t>Nbre ans</t>
  </si>
  <si>
    <t>Hemmingford</t>
  </si>
  <si>
    <t>Oka</t>
  </si>
  <si>
    <t>St-Joseph</t>
  </si>
  <si>
    <t>St-Paul</t>
  </si>
  <si>
    <t>Rougemont</t>
  </si>
  <si>
    <t>Compton</t>
  </si>
  <si>
    <t>Henryville</t>
  </si>
  <si>
    <t>(V. BIOLOGIQUE)</t>
  </si>
  <si>
    <t>Ste-Famille</t>
  </si>
  <si>
    <t>(ILE D'ORLEANS)</t>
  </si>
  <si>
    <t>PR= CAPTURES PRÉDITES SELON CIPRA.</t>
  </si>
  <si>
    <t>NON OBS.=Éclosion non observée soit à cause de son absence ou petit nombre, soit à cause de l'application d'huile.</t>
  </si>
  <si>
    <t xml:space="preserve">* Certaines données pour CAR, SEC TBO apparaissent trop tôt, elles ont pu être confondues </t>
  </si>
  <si>
    <t/>
  </si>
  <si>
    <t>VERG</t>
  </si>
  <si>
    <t>AN</t>
  </si>
  <si>
    <t>JOURS JULIENS</t>
  </si>
  <si>
    <t>TBO</t>
  </si>
  <si>
    <t>SEC</t>
  </si>
  <si>
    <t>FRAN</t>
  </si>
  <si>
    <t>JJ-MOY</t>
  </si>
  <si>
    <t>NB-AN</t>
  </si>
  <si>
    <t>DATEMOY</t>
  </si>
  <si>
    <t>ECARTYPE</t>
  </si>
  <si>
    <t>EXTRÊME</t>
  </si>
  <si>
    <t>DATEMIN</t>
  </si>
  <si>
    <t>HEMM</t>
  </si>
  <si>
    <t>OKA</t>
  </si>
  <si>
    <t>STJO</t>
  </si>
  <si>
    <t>STPA</t>
  </si>
  <si>
    <t>ROUG</t>
  </si>
  <si>
    <t>COMP</t>
  </si>
  <si>
    <t>HENR</t>
  </si>
  <si>
    <t>FAMF</t>
  </si>
  <si>
    <t>AC= AUCUNE CAPTURE DANS LES PIÈGES POUR CE RAVAGEUR</t>
  </si>
  <si>
    <t>BASE 6,7°C</t>
  </si>
  <si>
    <t>NON OBS</t>
  </si>
  <si>
    <t>ND= DONNÉES NON-DISPONIBLES</t>
  </si>
  <si>
    <t>5% captures</t>
  </si>
  <si>
    <t>BASE 3°C</t>
  </si>
  <si>
    <t>54 DJ</t>
  </si>
  <si>
    <t>BASE 5°C</t>
  </si>
  <si>
    <t>OB=CAPTURES OBSERVÉES DANS LES VERGERS DU RÉSEAU</t>
  </si>
  <si>
    <t>modèle=</t>
  </si>
  <si>
    <t>BASE 4,5°C</t>
  </si>
  <si>
    <t>244 DJ</t>
  </si>
  <si>
    <t>BASE 4°C</t>
  </si>
  <si>
    <t>678 DJ</t>
  </si>
  <si>
    <r>
      <t xml:space="preserve">  avec des espèces semblables (petit carpocapse, </t>
    </r>
    <r>
      <rPr>
        <i/>
        <sz val="12"/>
        <color indexed="8"/>
        <rFont val="Arial"/>
        <family val="2"/>
      </rPr>
      <t>Pandemis</t>
    </r>
    <r>
      <rPr>
        <sz val="12"/>
        <color indexed="8"/>
        <rFont val="Arial"/>
        <family val="2"/>
      </rPr>
      <t xml:space="preserve"> sp, </t>
    </r>
    <r>
      <rPr>
        <i/>
        <sz val="12"/>
        <color indexed="8"/>
        <rFont val="Arial"/>
        <family val="2"/>
      </rPr>
      <t>Archips</t>
    </r>
    <r>
      <rPr>
        <sz val="12"/>
        <color indexed="8"/>
        <rFont val="Arial"/>
        <family val="2"/>
      </rPr>
      <t xml:space="preserve"> sp,  </t>
    </r>
    <r>
      <rPr>
        <i/>
        <sz val="12"/>
        <color indexed="8"/>
        <rFont val="Arial"/>
        <family val="2"/>
      </rPr>
      <t>Synanthedon acerrubri</t>
    </r>
    <r>
      <rPr>
        <sz val="12"/>
        <color indexed="8"/>
        <rFont val="Arial"/>
        <family val="2"/>
      </rPr>
      <t xml:space="preserve"> Eugelh)</t>
    </r>
  </si>
  <si>
    <t>5%, 1e géné</t>
  </si>
  <si>
    <t>BASE 10°C</t>
  </si>
  <si>
    <t>BASE 6,4°C</t>
  </si>
  <si>
    <t>BASE 6°C</t>
  </si>
  <si>
    <t>BASE 0°C</t>
  </si>
  <si>
    <t>144,3 DJ</t>
  </si>
  <si>
    <t>229 DJ</t>
  </si>
  <si>
    <t>184,3 DJ</t>
  </si>
  <si>
    <t>485 DJ</t>
  </si>
  <si>
    <t>896 DJ</t>
  </si>
  <si>
    <t>1e adulte</t>
  </si>
  <si>
    <t>1e éclosion</t>
  </si>
  <si>
    <t>AC</t>
  </si>
  <si>
    <t>St-Bruno</t>
  </si>
  <si>
    <t>CHAR</t>
  </si>
  <si>
    <t>-</t>
  </si>
  <si>
    <t>1e nuit favorable</t>
  </si>
  <si>
    <t xml:space="preserve">6 hrs où activité </t>
  </si>
  <si>
    <t>à + ou = 85%</t>
  </si>
  <si>
    <t>2006 OB</t>
  </si>
  <si>
    <t>STBR</t>
  </si>
  <si>
    <t>TOP</t>
  </si>
  <si>
    <t>BASE 7,2°C</t>
  </si>
  <si>
    <t>97 DJ</t>
  </si>
  <si>
    <t>2007 PR</t>
  </si>
  <si>
    <t>2007 OB</t>
  </si>
  <si>
    <t>DATE DES PREMIÈRES CAPTURES, 2007</t>
  </si>
  <si>
    <t>DATE DES PREMIÈRES CAPTURES 1984-2006</t>
  </si>
  <si>
    <t>82 DJ</t>
  </si>
  <si>
    <t>Extrême = Date la plus hâtive d'une première capture entre 1984 et 2006 (si disponible)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</si>
</sst>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\ ;\(&quot;$&quot;#,##0\)"/>
    <numFmt numFmtId="181" formatCode="&quot;$&quot;#,##0\ ;[Red]\(&quot;$&quot;#,##0\)"/>
    <numFmt numFmtId="182" formatCode="&quot;$&quot;#,##0.00\ ;\(&quot;$&quot;#,##0.00\)"/>
    <numFmt numFmtId="183" formatCode="&quot;$&quot;#,##0.00\ ;[Red]\(&quot;$&quot;#,##0.00\)"/>
    <numFmt numFmtId="184" formatCode="m/d/yy"/>
    <numFmt numFmtId="185" formatCode="d\-mmm\-yy"/>
    <numFmt numFmtId="186" formatCode="d\-mmm"/>
    <numFmt numFmtId="187" formatCode="h:mm"/>
    <numFmt numFmtId="188" formatCode="h:mm:ss"/>
    <numFmt numFmtId="189" formatCode="m/d/yy\ h:mm"/>
    <numFmt numFmtId="190" formatCode="m/d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d/mmm"/>
    <numFmt numFmtId="197" formatCode="d/m"/>
    <numFmt numFmtId="198" formatCode="yyyy\,mm\,dd"/>
  </numFmts>
  <fonts count="18">
    <font>
      <sz val="12"/>
      <color indexed="24"/>
      <name val="Arial"/>
      <family val="0"/>
    </font>
    <font>
      <sz val="14"/>
      <color indexed="24"/>
      <name val="Arial"/>
      <family val="0"/>
    </font>
    <font>
      <sz val="12"/>
      <color indexed="24"/>
      <name val="Roman"/>
      <family val="0"/>
    </font>
    <font>
      <sz val="12"/>
      <color indexed="24"/>
      <name val="Times New Roman"/>
      <family val="0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24"/>
      <name val="Arial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9"/>
      <color indexed="24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8"/>
      <name val="Arial"/>
      <family val="2"/>
    </font>
    <font>
      <u val="single"/>
      <sz val="7.55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95" fontId="6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6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6" fontId="6" fillId="0" borderId="0" xfId="0" applyNumberFormat="1" applyFont="1" applyFill="1" applyAlignment="1">
      <alignment/>
    </xf>
    <xf numFmtId="0" fontId="6" fillId="3" borderId="0" xfId="0" applyFont="1" applyFill="1" applyAlignment="1">
      <alignment horizontal="center"/>
    </xf>
    <xf numFmtId="16" fontId="6" fillId="3" borderId="0" xfId="0" applyNumberFormat="1" applyFont="1" applyFill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4" borderId="0" xfId="0" applyFill="1" applyAlignment="1">
      <alignment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0" fontId="5" fillId="4" borderId="9" xfId="0" applyFont="1" applyFill="1" applyBorder="1" applyAlignment="1">
      <alignment horizontal="centerContinuous"/>
    </xf>
    <xf numFmtId="0" fontId="0" fillId="4" borderId="10" xfId="0" applyFill="1" applyBorder="1" applyAlignment="1">
      <alignment horizontal="centerContinuous"/>
    </xf>
    <xf numFmtId="0" fontId="4" fillId="4" borderId="10" xfId="0" applyFont="1" applyFill="1" applyBorder="1" applyAlignment="1">
      <alignment horizontal="centerContinuous"/>
    </xf>
    <xf numFmtId="0" fontId="5" fillId="4" borderId="10" xfId="0" applyFont="1" applyFill="1" applyBorder="1" applyAlignment="1">
      <alignment horizontal="centerContinuous"/>
    </xf>
    <xf numFmtId="0" fontId="4" fillId="4" borderId="11" xfId="0" applyFont="1" applyFill="1" applyBorder="1" applyAlignment="1">
      <alignment horizontal="centerContinuous"/>
    </xf>
    <xf numFmtId="0" fontId="4" fillId="4" borderId="12" xfId="0" applyFont="1" applyFill="1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4" fillId="4" borderId="0" xfId="0" applyFont="1" applyFill="1" applyBorder="1" applyAlignment="1">
      <alignment horizontal="centerContinuous"/>
    </xf>
    <xf numFmtId="0" fontId="4" fillId="4" borderId="13" xfId="0" applyFont="1" applyFill="1" applyBorder="1" applyAlignment="1">
      <alignment horizontal="centerContinuous"/>
    </xf>
    <xf numFmtId="0" fontId="4" fillId="4" borderId="3" xfId="0" applyFont="1" applyFill="1" applyBorder="1" applyAlignment="1">
      <alignment horizontal="centerContinuous"/>
    </xf>
    <xf numFmtId="0" fontId="0" fillId="4" borderId="14" xfId="0" applyFill="1" applyBorder="1" applyAlignment="1">
      <alignment horizontal="centerContinuous"/>
    </xf>
    <xf numFmtId="0" fontId="4" fillId="4" borderId="14" xfId="0" applyFont="1" applyFill="1" applyBorder="1" applyAlignment="1">
      <alignment horizontal="centerContinuous"/>
    </xf>
    <xf numFmtId="0" fontId="4" fillId="4" borderId="15" xfId="0" applyFont="1" applyFill="1" applyBorder="1" applyAlignment="1">
      <alignment horizontal="centerContinuous"/>
    </xf>
    <xf numFmtId="0" fontId="6" fillId="4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" fontId="6" fillId="0" borderId="0" xfId="0" applyNumberFormat="1" applyFont="1" applyAlignment="1">
      <alignment/>
    </xf>
    <xf numFmtId="16" fontId="7" fillId="0" borderId="0" xfId="0" applyNumberFormat="1" applyFont="1" applyAlignment="1">
      <alignment/>
    </xf>
    <xf numFmtId="0" fontId="4" fillId="4" borderId="0" xfId="0" applyFont="1" applyFill="1" applyAlignment="1" quotePrefix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0" fontId="8" fillId="0" borderId="18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6" fontId="6" fillId="0" borderId="2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16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96" fontId="11" fillId="0" borderId="0" xfId="0" applyNumberFormat="1" applyFont="1" applyBorder="1" applyAlignment="1">
      <alignment horizontal="center"/>
    </xf>
    <xf numFmtId="196" fontId="11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96" fontId="13" fillId="2" borderId="0" xfId="0" applyNumberFormat="1" applyFont="1" applyFill="1" applyBorder="1" applyAlignment="1">
      <alignment horizontal="center"/>
    </xf>
    <xf numFmtId="196" fontId="13" fillId="3" borderId="0" xfId="0" applyNumberFormat="1" applyFont="1" applyFill="1" applyBorder="1" applyAlignment="1">
      <alignment horizontal="center"/>
    </xf>
    <xf numFmtId="196" fontId="14" fillId="0" borderId="16" xfId="0" applyNumberFormat="1" applyFont="1" applyFill="1" applyBorder="1" applyAlignment="1">
      <alignment horizontal="center"/>
    </xf>
    <xf numFmtId="16" fontId="14" fillId="0" borderId="24" xfId="0" applyNumberFormat="1" applyFont="1" applyFill="1" applyBorder="1" applyAlignment="1">
      <alignment horizontal="center"/>
    </xf>
    <xf numFmtId="16" fontId="14" fillId="0" borderId="16" xfId="0" applyNumberFormat="1" applyFont="1" applyBorder="1" applyAlignment="1">
      <alignment horizontal="center"/>
    </xf>
    <xf numFmtId="16" fontId="14" fillId="0" borderId="2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6" fontId="12" fillId="0" borderId="16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4" fillId="0" borderId="16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" fontId="14" fillId="0" borderId="16" xfId="0" applyNumberFormat="1" applyFont="1" applyBorder="1" applyAlignment="1" quotePrefix="1">
      <alignment horizontal="center"/>
    </xf>
    <xf numFmtId="1" fontId="13" fillId="0" borderId="16" xfId="0" applyNumberFormat="1" applyFont="1" applyBorder="1" applyAlignment="1">
      <alignment horizontal="center"/>
    </xf>
    <xf numFmtId="16" fontId="14" fillId="0" borderId="21" xfId="0" applyNumberFormat="1" applyFont="1" applyFill="1" applyBorder="1" applyAlignment="1" quotePrefix="1">
      <alignment horizontal="center"/>
    </xf>
    <xf numFmtId="16" fontId="14" fillId="0" borderId="0" xfId="0" applyNumberFormat="1" applyFont="1" applyAlignment="1">
      <alignment/>
    </xf>
    <xf numFmtId="0" fontId="14" fillId="0" borderId="2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18" xfId="0" applyFont="1" applyBorder="1" applyAlignment="1" applyProtection="1">
      <alignment horizontal="center"/>
      <protection locked="0"/>
    </xf>
    <xf numFmtId="0" fontId="14" fillId="0" borderId="16" xfId="0" applyFont="1" applyBorder="1" applyAlignment="1">
      <alignment horizontal="center"/>
    </xf>
    <xf numFmtId="16" fontId="14" fillId="0" borderId="16" xfId="0" applyNumberFormat="1" applyFont="1" applyFill="1" applyBorder="1" applyAlignment="1" quotePrefix="1">
      <alignment horizontal="center"/>
    </xf>
    <xf numFmtId="0" fontId="14" fillId="0" borderId="1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" fontId="14" fillId="0" borderId="27" xfId="0" applyNumberFormat="1" applyFont="1" applyFill="1" applyBorder="1" applyAlignment="1">
      <alignment horizontal="center"/>
    </xf>
    <xf numFmtId="16" fontId="14" fillId="0" borderId="2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96" fontId="14" fillId="0" borderId="16" xfId="0" applyNumberFormat="1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16" fontId="14" fillId="0" borderId="18" xfId="0" applyNumberFormat="1" applyFont="1" applyBorder="1" applyAlignment="1">
      <alignment horizontal="center"/>
    </xf>
    <xf numFmtId="16" fontId="14" fillId="0" borderId="21" xfId="0" applyNumberFormat="1" applyFont="1" applyFill="1" applyBorder="1" applyAlignment="1">
      <alignment horizontal="center"/>
    </xf>
    <xf numFmtId="196" fontId="14" fillId="0" borderId="2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14" fillId="0" borderId="12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4" fillId="0" borderId="27" xfId="0" applyNumberFormat="1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7" xfId="0" applyNumberFormat="1" applyFont="1" applyBorder="1" applyAlignment="1">
      <alignment horizontal="center"/>
    </xf>
    <xf numFmtId="16" fontId="12" fillId="0" borderId="12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196" fontId="14" fillId="0" borderId="29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" fontId="14" fillId="0" borderId="12" xfId="0" applyNumberFormat="1" applyFont="1" applyFill="1" applyBorder="1" applyAlignment="1">
      <alignment horizontal="center"/>
    </xf>
    <xf numFmtId="1" fontId="13" fillId="0" borderId="16" xfId="0" applyNumberFormat="1" applyFont="1" applyBorder="1" applyAlignment="1" quotePrefix="1">
      <alignment horizontal="center"/>
    </xf>
    <xf numFmtId="16" fontId="4" fillId="0" borderId="16" xfId="0" applyNumberFormat="1" applyFont="1" applyFill="1" applyBorder="1" applyAlignment="1" quotePrefix="1">
      <alignment horizontal="center"/>
    </xf>
    <xf numFmtId="1" fontId="14" fillId="0" borderId="27" xfId="0" applyNumberFormat="1" applyFont="1" applyBorder="1" applyAlignment="1" quotePrefix="1">
      <alignment horizontal="center"/>
    </xf>
    <xf numFmtId="1" fontId="14" fillId="0" borderId="16" xfId="0" applyNumberFormat="1" applyFont="1" applyBorder="1" applyAlignment="1" quotePrefix="1">
      <alignment horizontal="center"/>
    </xf>
    <xf numFmtId="0" fontId="14" fillId="0" borderId="29" xfId="0" applyFont="1" applyFill="1" applyBorder="1" applyAlignment="1">
      <alignment horizontal="center"/>
    </xf>
    <xf numFmtId="1" fontId="13" fillId="0" borderId="0" xfId="0" applyNumberFormat="1" applyFont="1" applyBorder="1" applyAlignment="1" quotePrefix="1">
      <alignment horizontal="center"/>
    </xf>
    <xf numFmtId="16" fontId="14" fillId="0" borderId="0" xfId="0" applyNumberFormat="1" applyFont="1" applyFill="1" applyBorder="1" applyAlignment="1">
      <alignment horizontal="center"/>
    </xf>
    <xf numFmtId="16" fontId="14" fillId="0" borderId="13" xfId="0" applyNumberFormat="1" applyFont="1" applyBorder="1" applyAlignment="1">
      <alignment horizontal="center"/>
    </xf>
    <xf numFmtId="16" fontId="14" fillId="0" borderId="0" xfId="0" applyNumberFormat="1" applyFont="1" applyAlignment="1">
      <alignment horizontal="center"/>
    </xf>
    <xf numFmtId="16" fontId="14" fillId="0" borderId="27" xfId="0" applyNumberFormat="1" applyFont="1" applyBorder="1" applyAlignment="1">
      <alignment horizontal="center"/>
    </xf>
    <xf numFmtId="196" fontId="1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2">
    <cellStyle name="Normal" xfId="0"/>
    <cellStyle name="Comma0" xfId="15"/>
    <cellStyle name="Currency0" xfId="16"/>
    <cellStyle name="Date" xfId="17"/>
    <cellStyle name="Fixed" xfId="18"/>
    <cellStyle name="Heading 1" xfId="19"/>
    <cellStyle name="Heading 2" xfId="20"/>
    <cellStyle name="Hyperlink" xfId="21"/>
    <cellStyle name="Comma" xfId="22"/>
    <cellStyle name="Currency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2"/>
  <sheetViews>
    <sheetView tabSelected="1" view="pageBreakPreview" zoomScale="63" zoomScaleNormal="50" zoomScaleSheetLayoutView="63" workbookViewId="0" topLeftCell="A1">
      <pane ySplit="8" topLeftCell="BM64" activePane="bottomLeft" state="frozen"/>
      <selection pane="topLeft" activeCell="A1" sqref="A1"/>
      <selection pane="bottomLeft" activeCell="J87" sqref="J87"/>
    </sheetView>
  </sheetViews>
  <sheetFormatPr defaultColWidth="11.5546875" defaultRowHeight="15"/>
  <cols>
    <col min="1" max="1" width="16.5546875" style="0" customWidth="1"/>
    <col min="2" max="2" width="10.4453125" style="122" customWidth="1"/>
    <col min="3" max="3" width="7.99609375" style="121" customWidth="1"/>
    <col min="4" max="4" width="8.77734375" style="121" customWidth="1"/>
    <col min="5" max="6" width="8.4453125" style="121" customWidth="1"/>
    <col min="7" max="7" width="9.5546875" style="121" customWidth="1"/>
    <col min="8" max="8" width="8.4453125" style="121" customWidth="1"/>
    <col min="9" max="10" width="8.77734375" style="121" customWidth="1"/>
    <col min="11" max="12" width="8.99609375" style="121" customWidth="1"/>
    <col min="13" max="13" width="9.77734375" style="121" customWidth="1"/>
    <col min="14" max="14" width="9.3359375" style="121" customWidth="1"/>
  </cols>
  <sheetData>
    <row r="1" spans="1:20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"/>
      <c r="P1" s="1"/>
      <c r="Q1" s="1"/>
      <c r="R1" s="1"/>
      <c r="S1" s="1"/>
      <c r="T1" s="1"/>
    </row>
    <row r="2" spans="1:20" ht="18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"/>
      <c r="P2" s="1"/>
      <c r="Q2" s="1"/>
      <c r="R2" s="1"/>
      <c r="S2" s="1"/>
      <c r="T2" s="1"/>
    </row>
    <row r="3" spans="1:20" ht="1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  <c r="P3" s="1"/>
      <c r="Q3" s="1"/>
      <c r="R3" s="1"/>
      <c r="S3" s="1"/>
      <c r="T3" s="1"/>
    </row>
    <row r="4" spans="1:20" ht="15">
      <c r="A4" s="152" t="s">
        <v>92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"/>
      <c r="P4" s="1"/>
      <c r="Q4" s="1"/>
      <c r="R4" s="1"/>
      <c r="S4" s="1"/>
      <c r="T4" s="1"/>
    </row>
    <row r="5" spans="1:20" ht="15.75" thickBo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"/>
      <c r="P5" s="1"/>
      <c r="Q5" s="1"/>
      <c r="R5" s="1"/>
      <c r="S5" s="1"/>
      <c r="T5" s="1"/>
    </row>
    <row r="6" spans="1:20" ht="15">
      <c r="A6" s="59"/>
      <c r="B6" s="60"/>
      <c r="C6" s="60" t="s">
        <v>1</v>
      </c>
      <c r="D6" s="60" t="s">
        <v>2</v>
      </c>
      <c r="E6" s="60" t="s">
        <v>3</v>
      </c>
      <c r="F6" s="60" t="s">
        <v>4</v>
      </c>
      <c r="G6" s="61" t="s">
        <v>80</v>
      </c>
      <c r="H6" s="61" t="s">
        <v>5</v>
      </c>
      <c r="I6" s="60" t="s">
        <v>6</v>
      </c>
      <c r="J6" s="60" t="s">
        <v>87</v>
      </c>
      <c r="K6" s="60" t="s">
        <v>7</v>
      </c>
      <c r="L6" s="60" t="s">
        <v>8</v>
      </c>
      <c r="M6" s="60" t="s">
        <v>9</v>
      </c>
      <c r="N6" s="62" t="s">
        <v>10</v>
      </c>
      <c r="O6" s="1"/>
      <c r="P6" s="1"/>
      <c r="Q6" s="1"/>
      <c r="R6" s="1"/>
      <c r="S6" s="1"/>
      <c r="T6" s="1"/>
    </row>
    <row r="7" spans="1:20" s="4" customFormat="1" ht="15">
      <c r="A7" s="57" t="s">
        <v>11</v>
      </c>
      <c r="B7" s="81" t="s">
        <v>60</v>
      </c>
      <c r="C7" s="47" t="s">
        <v>56</v>
      </c>
      <c r="D7" s="47" t="s">
        <v>70</v>
      </c>
      <c r="E7" s="47" t="s">
        <v>70</v>
      </c>
      <c r="F7" s="47" t="s">
        <v>52</v>
      </c>
      <c r="G7" s="48" t="s">
        <v>83</v>
      </c>
      <c r="H7" s="48" t="s">
        <v>67</v>
      </c>
      <c r="I7" s="48" t="s">
        <v>61</v>
      </c>
      <c r="J7" s="48" t="s">
        <v>88</v>
      </c>
      <c r="K7" s="47" t="s">
        <v>69</v>
      </c>
      <c r="L7" s="48" t="s">
        <v>63</v>
      </c>
      <c r="M7" s="47" t="s">
        <v>68</v>
      </c>
      <c r="N7" s="63" t="s">
        <v>58</v>
      </c>
      <c r="O7" s="3"/>
      <c r="P7" s="3"/>
      <c r="Q7" s="3"/>
      <c r="R7" s="3"/>
      <c r="S7" s="3"/>
      <c r="T7" s="3"/>
    </row>
    <row r="8" spans="1:20" s="4" customFormat="1" ht="11.25" customHeight="1">
      <c r="A8" s="82"/>
      <c r="B8" s="81"/>
      <c r="C8" s="47" t="s">
        <v>57</v>
      </c>
      <c r="D8" s="47" t="s">
        <v>71</v>
      </c>
      <c r="E8" s="47" t="s">
        <v>72</v>
      </c>
      <c r="F8" s="47" t="s">
        <v>94</v>
      </c>
      <c r="G8" s="47" t="s">
        <v>84</v>
      </c>
      <c r="H8" s="48" t="s">
        <v>73</v>
      </c>
      <c r="I8" s="47" t="s">
        <v>62</v>
      </c>
      <c r="J8" s="47" t="s">
        <v>89</v>
      </c>
      <c r="K8" s="47" t="s">
        <v>74</v>
      </c>
      <c r="L8" s="47" t="s">
        <v>64</v>
      </c>
      <c r="M8" s="47" t="s">
        <v>75</v>
      </c>
      <c r="N8" s="63" t="s">
        <v>12</v>
      </c>
      <c r="O8" s="3"/>
      <c r="P8" s="3"/>
      <c r="Q8" s="3"/>
      <c r="R8" s="3"/>
      <c r="S8" s="3"/>
      <c r="T8" s="3"/>
    </row>
    <row r="9" spans="1:20" s="4" customFormat="1" ht="11.25" customHeight="1" thickBot="1">
      <c r="A9" s="82"/>
      <c r="B9" s="68"/>
      <c r="C9" s="47" t="s">
        <v>55</v>
      </c>
      <c r="D9" s="47" t="s">
        <v>55</v>
      </c>
      <c r="E9" s="47" t="s">
        <v>66</v>
      </c>
      <c r="F9" s="47" t="s">
        <v>66</v>
      </c>
      <c r="G9" s="89" t="s">
        <v>82</v>
      </c>
      <c r="H9" s="47" t="s">
        <v>66</v>
      </c>
      <c r="I9" s="47" t="s">
        <v>55</v>
      </c>
      <c r="J9" s="47" t="s">
        <v>55</v>
      </c>
      <c r="K9" s="89" t="s">
        <v>76</v>
      </c>
      <c r="L9" s="47" t="s">
        <v>55</v>
      </c>
      <c r="M9" s="47" t="s">
        <v>55</v>
      </c>
      <c r="N9" s="63" t="s">
        <v>77</v>
      </c>
      <c r="O9" s="3"/>
      <c r="P9" s="3"/>
      <c r="Q9" s="3"/>
      <c r="R9" s="3"/>
      <c r="S9" s="3"/>
      <c r="T9" s="3"/>
    </row>
    <row r="10" spans="1:14" s="104" customFormat="1" ht="19.5" customHeight="1">
      <c r="A10" s="102"/>
      <c r="B10" s="103" t="s">
        <v>90</v>
      </c>
      <c r="C10" s="88">
        <v>39175</v>
      </c>
      <c r="D10" s="88">
        <v>39193</v>
      </c>
      <c r="E10" s="88">
        <v>39200</v>
      </c>
      <c r="F10" s="88">
        <v>39201</v>
      </c>
      <c r="G10" s="100">
        <v>39212</v>
      </c>
      <c r="H10" s="88">
        <v>39232</v>
      </c>
      <c r="I10" s="88">
        <v>39216</v>
      </c>
      <c r="J10" s="88">
        <v>39209</v>
      </c>
      <c r="K10" s="88">
        <v>39245</v>
      </c>
      <c r="L10" s="88">
        <v>39250</v>
      </c>
      <c r="M10" s="88">
        <v>39280</v>
      </c>
      <c r="N10" s="88">
        <v>39210</v>
      </c>
    </row>
    <row r="11" spans="1:14" s="101" customFormat="1" ht="18" customHeight="1">
      <c r="A11" s="105" t="s">
        <v>13</v>
      </c>
      <c r="B11" s="90" t="s">
        <v>91</v>
      </c>
      <c r="C11" s="87">
        <v>39195</v>
      </c>
      <c r="D11" s="87">
        <v>39195</v>
      </c>
      <c r="E11" s="87">
        <v>39202</v>
      </c>
      <c r="F11" s="147">
        <v>39209</v>
      </c>
      <c r="G11" s="147">
        <v>39216</v>
      </c>
      <c r="H11" s="147">
        <v>39230</v>
      </c>
      <c r="I11" s="147">
        <v>39216</v>
      </c>
      <c r="J11" s="147">
        <v>39224</v>
      </c>
      <c r="K11" s="147">
        <v>39244</v>
      </c>
      <c r="L11" s="147">
        <v>39279</v>
      </c>
      <c r="M11" s="148">
        <v>39279</v>
      </c>
      <c r="N11" s="95" t="s">
        <v>53</v>
      </c>
    </row>
    <row r="12" spans="1:14" s="101" customFormat="1" ht="26.25" customHeight="1">
      <c r="A12" s="105"/>
      <c r="B12" s="87" t="s">
        <v>85</v>
      </c>
      <c r="C12" s="87">
        <v>38817</v>
      </c>
      <c r="D12" s="87">
        <v>38825</v>
      </c>
      <c r="E12" s="87">
        <v>38831</v>
      </c>
      <c r="F12" s="87">
        <v>38831</v>
      </c>
      <c r="G12" s="87" t="s">
        <v>78</v>
      </c>
      <c r="H12" s="87">
        <v>38866</v>
      </c>
      <c r="I12" s="87">
        <v>38852</v>
      </c>
      <c r="J12" s="87">
        <v>39217</v>
      </c>
      <c r="K12" s="87">
        <v>38880</v>
      </c>
      <c r="L12" s="87">
        <v>38887</v>
      </c>
      <c r="M12" s="87">
        <v>38915</v>
      </c>
      <c r="N12" s="95" t="s">
        <v>53</v>
      </c>
    </row>
    <row r="13" spans="1:14" s="104" customFormat="1" ht="24.75" customHeight="1">
      <c r="A13" s="105"/>
      <c r="B13" s="106" t="s">
        <v>14</v>
      </c>
      <c r="C13" s="85">
        <v>38821.545454545456</v>
      </c>
      <c r="D13" s="85">
        <v>38827.82608695652</v>
      </c>
      <c r="E13" s="85">
        <v>38834.17391304348</v>
      </c>
      <c r="F13" s="85">
        <v>38838.555555555555</v>
      </c>
      <c r="G13" s="85" t="s">
        <v>81</v>
      </c>
      <c r="H13" s="85">
        <v>38875.260869565216</v>
      </c>
      <c r="I13" s="85">
        <v>38859.65217391304</v>
      </c>
      <c r="J13" s="85">
        <v>38852</v>
      </c>
      <c r="K13" s="85">
        <v>38887.17391304348</v>
      </c>
      <c r="L13" s="85">
        <v>38886.166666666664</v>
      </c>
      <c r="M13" s="85">
        <v>38921.882352941175</v>
      </c>
      <c r="N13" s="150">
        <v>38847</v>
      </c>
    </row>
    <row r="14" spans="1:14" s="104" customFormat="1" ht="15">
      <c r="A14" s="108"/>
      <c r="B14" s="109" t="s">
        <v>15</v>
      </c>
      <c r="C14" s="95">
        <v>38812</v>
      </c>
      <c r="D14" s="95">
        <v>38814</v>
      </c>
      <c r="E14" s="95">
        <v>38826</v>
      </c>
      <c r="F14" s="95">
        <v>38829</v>
      </c>
      <c r="G14" s="87" t="s">
        <v>81</v>
      </c>
      <c r="H14" s="95">
        <v>38856</v>
      </c>
      <c r="I14" s="95">
        <v>38845</v>
      </c>
      <c r="J14" s="95">
        <v>38852</v>
      </c>
      <c r="K14" s="95">
        <v>38869</v>
      </c>
      <c r="L14" s="95">
        <v>38869</v>
      </c>
      <c r="M14" s="95">
        <v>38887</v>
      </c>
      <c r="N14" s="85">
        <v>38847</v>
      </c>
    </row>
    <row r="15" spans="1:14" s="104" customFormat="1" ht="15.75" thickBot="1">
      <c r="A15" s="110"/>
      <c r="B15" s="111" t="s">
        <v>16</v>
      </c>
      <c r="C15" s="112">
        <v>22</v>
      </c>
      <c r="D15" s="112">
        <v>23</v>
      </c>
      <c r="E15" s="112">
        <v>23</v>
      </c>
      <c r="F15" s="112">
        <v>18</v>
      </c>
      <c r="G15" s="87" t="s">
        <v>81</v>
      </c>
      <c r="H15" s="112">
        <v>23</v>
      </c>
      <c r="I15" s="112">
        <v>23</v>
      </c>
      <c r="J15" s="112">
        <v>1</v>
      </c>
      <c r="K15" s="112">
        <v>23</v>
      </c>
      <c r="L15" s="112">
        <v>18</v>
      </c>
      <c r="M15" s="112">
        <v>17</v>
      </c>
      <c r="N15" s="127">
        <v>1</v>
      </c>
    </row>
    <row r="16" spans="1:15" s="101" customFormat="1" ht="18" customHeight="1">
      <c r="A16" s="113"/>
      <c r="B16" s="103" t="s">
        <v>90</v>
      </c>
      <c r="C16" s="88">
        <v>39175</v>
      </c>
      <c r="D16" s="88">
        <v>39191</v>
      </c>
      <c r="E16" s="88">
        <v>39198</v>
      </c>
      <c r="F16" s="88">
        <v>39202</v>
      </c>
      <c r="G16" s="100">
        <v>39226</v>
      </c>
      <c r="H16" s="88">
        <v>39233</v>
      </c>
      <c r="I16" s="88">
        <v>39216</v>
      </c>
      <c r="J16" s="88">
        <v>39209</v>
      </c>
      <c r="K16" s="88">
        <v>39245</v>
      </c>
      <c r="L16" s="88">
        <v>39250</v>
      </c>
      <c r="M16" s="88">
        <v>39279</v>
      </c>
      <c r="N16" s="88">
        <v>39211</v>
      </c>
      <c r="O16" s="114"/>
    </row>
    <row r="17" spans="1:14" s="101" customFormat="1" ht="18" customHeight="1">
      <c r="A17" s="105" t="s">
        <v>17</v>
      </c>
      <c r="B17" s="90" t="s">
        <v>91</v>
      </c>
      <c r="C17" s="87">
        <v>39195</v>
      </c>
      <c r="D17" s="87">
        <v>39195</v>
      </c>
      <c r="E17" s="87">
        <v>39202</v>
      </c>
      <c r="F17" s="87">
        <v>39209</v>
      </c>
      <c r="G17" s="87" t="s">
        <v>78</v>
      </c>
      <c r="H17" s="87">
        <v>39244</v>
      </c>
      <c r="I17" s="87">
        <v>39216</v>
      </c>
      <c r="J17" s="87" t="s">
        <v>78</v>
      </c>
      <c r="K17" s="87">
        <v>39251</v>
      </c>
      <c r="L17" s="87">
        <v>39279</v>
      </c>
      <c r="M17" s="87">
        <v>39301</v>
      </c>
      <c r="N17" s="95" t="s">
        <v>53</v>
      </c>
    </row>
    <row r="18" spans="1:14" s="114" customFormat="1" ht="24.75" customHeight="1">
      <c r="A18" s="105"/>
      <c r="B18" s="87" t="s">
        <v>85</v>
      </c>
      <c r="C18" s="87">
        <v>38817</v>
      </c>
      <c r="D18" s="87">
        <v>38817</v>
      </c>
      <c r="E18" s="87">
        <v>38817</v>
      </c>
      <c r="F18" s="87">
        <v>38831</v>
      </c>
      <c r="G18" s="87">
        <v>38845</v>
      </c>
      <c r="H18" s="87">
        <v>38866</v>
      </c>
      <c r="I18" s="87">
        <v>38852</v>
      </c>
      <c r="J18" s="87" t="s">
        <v>78</v>
      </c>
      <c r="K18" s="87">
        <v>38880</v>
      </c>
      <c r="L18" s="87">
        <v>38894</v>
      </c>
      <c r="M18" s="87">
        <v>38922</v>
      </c>
      <c r="N18" s="95" t="s">
        <v>53</v>
      </c>
    </row>
    <row r="19" spans="1:14" s="104" customFormat="1" ht="24.75" customHeight="1">
      <c r="A19" s="108"/>
      <c r="B19" s="106" t="s">
        <v>14</v>
      </c>
      <c r="C19" s="115">
        <v>38823.36363636364</v>
      </c>
      <c r="D19" s="115">
        <v>38826.30434782609</v>
      </c>
      <c r="E19" s="115">
        <v>38831.681818181816</v>
      </c>
      <c r="F19" s="115">
        <v>38838.333333333336</v>
      </c>
      <c r="G19" s="98">
        <v>38846.333333333336</v>
      </c>
      <c r="H19" s="115">
        <v>38875.565217391304</v>
      </c>
      <c r="I19" s="115">
        <v>38858.34782608696</v>
      </c>
      <c r="J19" s="115" t="s">
        <v>81</v>
      </c>
      <c r="K19" s="115">
        <v>38886.82608695652</v>
      </c>
      <c r="L19" s="115">
        <v>38892.72222222222</v>
      </c>
      <c r="M19" s="115">
        <v>38918.47826086957</v>
      </c>
      <c r="N19" s="115">
        <v>38853</v>
      </c>
    </row>
    <row r="20" spans="1:14" s="104" customFormat="1" ht="15">
      <c r="A20" s="108"/>
      <c r="B20" s="109" t="s">
        <v>15</v>
      </c>
      <c r="C20" s="115">
        <v>38812</v>
      </c>
      <c r="D20" s="115">
        <v>38814</v>
      </c>
      <c r="E20" s="115">
        <v>38817</v>
      </c>
      <c r="F20" s="115">
        <v>38825</v>
      </c>
      <c r="G20" s="98">
        <v>38841</v>
      </c>
      <c r="H20" s="115">
        <v>38856</v>
      </c>
      <c r="I20" s="115">
        <v>38848</v>
      </c>
      <c r="J20" s="115" t="s">
        <v>81</v>
      </c>
      <c r="K20" s="115">
        <v>38875</v>
      </c>
      <c r="L20" s="115">
        <v>38879</v>
      </c>
      <c r="M20" s="115">
        <v>38880</v>
      </c>
      <c r="N20" s="115">
        <v>38845</v>
      </c>
    </row>
    <row r="21" spans="1:14" s="104" customFormat="1" ht="15.75" thickBot="1">
      <c r="A21" s="110"/>
      <c r="B21" s="111" t="s">
        <v>16</v>
      </c>
      <c r="C21" s="116">
        <v>22</v>
      </c>
      <c r="D21" s="116">
        <v>23</v>
      </c>
      <c r="E21" s="116">
        <v>22</v>
      </c>
      <c r="F21" s="116">
        <v>18</v>
      </c>
      <c r="G21" s="142">
        <v>3</v>
      </c>
      <c r="H21" s="116">
        <v>23</v>
      </c>
      <c r="I21" s="116">
        <v>23</v>
      </c>
      <c r="J21" s="116" t="s">
        <v>81</v>
      </c>
      <c r="K21" s="116">
        <v>23</v>
      </c>
      <c r="L21" s="116">
        <v>18</v>
      </c>
      <c r="M21" s="116">
        <v>23</v>
      </c>
      <c r="N21" s="128">
        <v>4</v>
      </c>
    </row>
    <row r="22" spans="1:14" s="101" customFormat="1" ht="18" customHeight="1">
      <c r="A22" s="113"/>
      <c r="B22" s="103" t="s">
        <v>90</v>
      </c>
      <c r="C22" s="88">
        <v>39191</v>
      </c>
      <c r="D22" s="88">
        <v>39194</v>
      </c>
      <c r="E22" s="88">
        <v>39201</v>
      </c>
      <c r="F22" s="88">
        <v>39206</v>
      </c>
      <c r="G22" s="87">
        <v>39212</v>
      </c>
      <c r="H22" s="88">
        <v>39234</v>
      </c>
      <c r="I22" s="88">
        <v>39221</v>
      </c>
      <c r="J22" s="88">
        <v>39210</v>
      </c>
      <c r="K22" s="88">
        <v>39247</v>
      </c>
      <c r="L22" s="88">
        <v>39252</v>
      </c>
      <c r="M22" s="88">
        <v>39281</v>
      </c>
      <c r="N22" s="88">
        <v>39211</v>
      </c>
    </row>
    <row r="23" spans="1:14" s="101" customFormat="1" ht="18" customHeight="1">
      <c r="A23" s="117"/>
      <c r="B23" s="90" t="s">
        <v>91</v>
      </c>
      <c r="C23" s="87">
        <v>39196</v>
      </c>
      <c r="D23" s="87">
        <v>39196</v>
      </c>
      <c r="E23" s="87">
        <v>39210</v>
      </c>
      <c r="F23" s="87">
        <v>39210</v>
      </c>
      <c r="G23" s="87" t="s">
        <v>81</v>
      </c>
      <c r="H23" s="87">
        <v>39237</v>
      </c>
      <c r="I23" s="87">
        <v>39224</v>
      </c>
      <c r="J23" s="87" t="s">
        <v>81</v>
      </c>
      <c r="K23" s="87">
        <v>39244</v>
      </c>
      <c r="L23" s="87">
        <v>39251</v>
      </c>
      <c r="M23" s="87">
        <v>39321</v>
      </c>
      <c r="N23" s="95" t="s">
        <v>53</v>
      </c>
    </row>
    <row r="24" spans="1:14" s="114" customFormat="1" ht="24.75" customHeight="1">
      <c r="A24" s="105" t="s">
        <v>18</v>
      </c>
      <c r="B24" s="87" t="s">
        <v>85</v>
      </c>
      <c r="C24" s="87">
        <v>38825</v>
      </c>
      <c r="D24" s="87">
        <v>38825</v>
      </c>
      <c r="E24" s="87">
        <v>38831</v>
      </c>
      <c r="F24" s="87">
        <v>38831</v>
      </c>
      <c r="G24" s="87" t="s">
        <v>81</v>
      </c>
      <c r="H24" s="87">
        <v>38873</v>
      </c>
      <c r="I24" s="87">
        <v>38852</v>
      </c>
      <c r="J24" s="87" t="s">
        <v>81</v>
      </c>
      <c r="K24" s="87">
        <v>38887</v>
      </c>
      <c r="L24" s="87">
        <v>38901</v>
      </c>
      <c r="M24" s="87">
        <v>38908</v>
      </c>
      <c r="N24" s="95" t="s">
        <v>53</v>
      </c>
    </row>
    <row r="25" spans="1:14" s="104" customFormat="1" ht="24.75" customHeight="1">
      <c r="A25" s="108"/>
      <c r="B25" s="106" t="s">
        <v>14</v>
      </c>
      <c r="C25" s="87">
        <v>38826.142857142855</v>
      </c>
      <c r="D25" s="87">
        <v>38828</v>
      </c>
      <c r="E25" s="87">
        <v>38836.17391304348</v>
      </c>
      <c r="F25" s="87">
        <v>38840.88888888889</v>
      </c>
      <c r="G25" s="87" t="s">
        <v>81</v>
      </c>
      <c r="H25" s="87">
        <v>38892.31578947369</v>
      </c>
      <c r="I25" s="87">
        <v>38865.9375</v>
      </c>
      <c r="J25" s="87" t="s">
        <v>81</v>
      </c>
      <c r="K25" s="87">
        <v>38887.318181818184</v>
      </c>
      <c r="L25" s="87">
        <v>38892.055555555555</v>
      </c>
      <c r="M25" s="87">
        <v>38927.4375</v>
      </c>
      <c r="N25" s="115">
        <v>38857.5</v>
      </c>
    </row>
    <row r="26" spans="1:14" s="104" customFormat="1" ht="15">
      <c r="A26" s="108"/>
      <c r="B26" s="109" t="s">
        <v>15</v>
      </c>
      <c r="C26" s="87">
        <v>38812</v>
      </c>
      <c r="D26" s="87">
        <v>38821</v>
      </c>
      <c r="E26" s="87">
        <v>38829</v>
      </c>
      <c r="F26" s="87">
        <v>38821</v>
      </c>
      <c r="G26" s="87" t="s">
        <v>81</v>
      </c>
      <c r="H26" s="87">
        <v>38854</v>
      </c>
      <c r="I26" s="87">
        <v>38852</v>
      </c>
      <c r="J26" s="87" t="s">
        <v>81</v>
      </c>
      <c r="K26" s="87">
        <v>38869</v>
      </c>
      <c r="L26" s="87">
        <v>38869</v>
      </c>
      <c r="M26" s="87">
        <v>38908</v>
      </c>
      <c r="N26" s="115">
        <v>38857</v>
      </c>
    </row>
    <row r="27" spans="1:14" s="104" customFormat="1" ht="15.75" thickBot="1">
      <c r="A27" s="110"/>
      <c r="B27" s="111" t="s">
        <v>16</v>
      </c>
      <c r="C27" s="116">
        <v>21</v>
      </c>
      <c r="D27" s="116">
        <v>23</v>
      </c>
      <c r="E27" s="116">
        <v>23</v>
      </c>
      <c r="F27" s="116">
        <v>18</v>
      </c>
      <c r="G27" s="149" t="s">
        <v>81</v>
      </c>
      <c r="H27" s="116">
        <v>19</v>
      </c>
      <c r="I27" s="116">
        <v>16</v>
      </c>
      <c r="J27" s="116" t="s">
        <v>81</v>
      </c>
      <c r="K27" s="116">
        <v>22</v>
      </c>
      <c r="L27" s="116">
        <v>18</v>
      </c>
      <c r="M27" s="116">
        <v>16</v>
      </c>
      <c r="N27" s="128">
        <v>2</v>
      </c>
    </row>
    <row r="28" spans="1:14" s="101" customFormat="1" ht="18" customHeight="1">
      <c r="A28" s="113"/>
      <c r="B28" s="103" t="s">
        <v>90</v>
      </c>
      <c r="C28" s="88">
        <v>39191</v>
      </c>
      <c r="D28" s="88">
        <v>39194</v>
      </c>
      <c r="E28" s="88">
        <v>39202</v>
      </c>
      <c r="F28" s="88">
        <v>39205</v>
      </c>
      <c r="G28" s="87">
        <v>39226</v>
      </c>
      <c r="H28" s="88">
        <v>39234</v>
      </c>
      <c r="I28" s="88">
        <v>39220</v>
      </c>
      <c r="J28" s="88">
        <v>39210</v>
      </c>
      <c r="K28" s="88">
        <v>39247</v>
      </c>
      <c r="L28" s="88">
        <v>39252</v>
      </c>
      <c r="M28" s="88">
        <v>39282</v>
      </c>
      <c r="N28" s="88">
        <v>39211</v>
      </c>
    </row>
    <row r="29" spans="1:14" s="101" customFormat="1" ht="18" customHeight="1">
      <c r="A29" s="117"/>
      <c r="B29" s="90" t="s">
        <v>91</v>
      </c>
      <c r="C29" s="87">
        <v>39196</v>
      </c>
      <c r="D29" s="87">
        <v>39196</v>
      </c>
      <c r="E29" s="87">
        <v>39210</v>
      </c>
      <c r="F29" s="87">
        <v>39210</v>
      </c>
      <c r="G29" s="87" t="s">
        <v>81</v>
      </c>
      <c r="H29" s="87">
        <v>39230</v>
      </c>
      <c r="I29" s="87">
        <v>39224</v>
      </c>
      <c r="J29" s="87" t="s">
        <v>81</v>
      </c>
      <c r="K29" s="87">
        <v>39251</v>
      </c>
      <c r="L29" s="87">
        <v>39251</v>
      </c>
      <c r="M29" s="87">
        <v>39266</v>
      </c>
      <c r="N29" s="95" t="s">
        <v>53</v>
      </c>
    </row>
    <row r="30" spans="1:14" s="114" customFormat="1" ht="24.75" customHeight="1">
      <c r="A30" s="105" t="s">
        <v>19</v>
      </c>
      <c r="B30" s="87" t="s">
        <v>85</v>
      </c>
      <c r="C30" s="87">
        <v>38831</v>
      </c>
      <c r="D30" s="87">
        <v>38825</v>
      </c>
      <c r="E30" s="87">
        <v>38831</v>
      </c>
      <c r="F30" s="87">
        <v>38831</v>
      </c>
      <c r="G30" s="87" t="s">
        <v>81</v>
      </c>
      <c r="H30" s="87">
        <v>38866</v>
      </c>
      <c r="I30" s="87">
        <v>38852</v>
      </c>
      <c r="J30" s="87" t="s">
        <v>81</v>
      </c>
      <c r="K30" s="87">
        <v>38880</v>
      </c>
      <c r="L30" s="87">
        <v>38908</v>
      </c>
      <c r="M30" s="87">
        <v>38915</v>
      </c>
      <c r="N30" s="95" t="s">
        <v>53</v>
      </c>
    </row>
    <row r="31" spans="1:14" s="104" customFormat="1" ht="24.75" customHeight="1">
      <c r="A31" s="108"/>
      <c r="B31" s="106" t="s">
        <v>14</v>
      </c>
      <c r="C31" s="87">
        <v>38826.52380952381</v>
      </c>
      <c r="D31" s="87">
        <v>38829</v>
      </c>
      <c r="E31" s="87">
        <v>38839.391304347824</v>
      </c>
      <c r="F31" s="87">
        <v>38843.333333333336</v>
      </c>
      <c r="G31" s="87" t="s">
        <v>81</v>
      </c>
      <c r="H31" s="87">
        <v>38882.52380952381</v>
      </c>
      <c r="I31" s="87">
        <v>38863.875</v>
      </c>
      <c r="J31" s="87" t="s">
        <v>81</v>
      </c>
      <c r="K31" s="87">
        <v>38886.681818181816</v>
      </c>
      <c r="L31" s="87">
        <v>38890.22222222222</v>
      </c>
      <c r="M31" s="87">
        <v>38937.333333333336</v>
      </c>
      <c r="N31" s="87" t="s">
        <v>81</v>
      </c>
    </row>
    <row r="32" spans="1:14" s="104" customFormat="1" ht="15">
      <c r="A32" s="108"/>
      <c r="B32" s="109" t="s">
        <v>15</v>
      </c>
      <c r="C32" s="87">
        <v>38812</v>
      </c>
      <c r="D32" s="87">
        <v>38815</v>
      </c>
      <c r="E32" s="87">
        <v>38829</v>
      </c>
      <c r="F32" s="87">
        <v>38831</v>
      </c>
      <c r="G32" s="87" t="s">
        <v>81</v>
      </c>
      <c r="H32" s="87">
        <v>38852</v>
      </c>
      <c r="I32" s="87">
        <v>38847</v>
      </c>
      <c r="J32" s="87" t="s">
        <v>81</v>
      </c>
      <c r="K32" s="87">
        <v>38869</v>
      </c>
      <c r="L32" s="87">
        <v>38869</v>
      </c>
      <c r="M32" s="87">
        <v>38894</v>
      </c>
      <c r="N32" s="87" t="s">
        <v>81</v>
      </c>
    </row>
    <row r="33" spans="1:14" s="104" customFormat="1" ht="15.75" thickBot="1">
      <c r="A33" s="110"/>
      <c r="B33" s="111" t="s">
        <v>16</v>
      </c>
      <c r="C33" s="116">
        <v>21</v>
      </c>
      <c r="D33" s="116">
        <v>23</v>
      </c>
      <c r="E33" s="116">
        <v>23</v>
      </c>
      <c r="F33" s="116">
        <v>18</v>
      </c>
      <c r="G33" s="87" t="s">
        <v>81</v>
      </c>
      <c r="H33" s="116">
        <v>21</v>
      </c>
      <c r="I33" s="116">
        <v>16</v>
      </c>
      <c r="J33" s="116" t="s">
        <v>81</v>
      </c>
      <c r="K33" s="116">
        <v>22</v>
      </c>
      <c r="L33" s="116">
        <v>18</v>
      </c>
      <c r="M33" s="116">
        <v>18</v>
      </c>
      <c r="N33" s="116" t="s">
        <v>81</v>
      </c>
    </row>
    <row r="34" spans="1:14" s="101" customFormat="1" ht="18" customHeight="1">
      <c r="A34" s="113"/>
      <c r="B34" s="103" t="s">
        <v>90</v>
      </c>
      <c r="C34" s="88">
        <v>39190</v>
      </c>
      <c r="D34" s="88">
        <v>39193</v>
      </c>
      <c r="E34" s="88">
        <v>39200</v>
      </c>
      <c r="F34" s="88">
        <v>39206</v>
      </c>
      <c r="G34" s="100">
        <v>39225</v>
      </c>
      <c r="H34" s="88">
        <v>39233</v>
      </c>
      <c r="I34" s="88">
        <v>39218</v>
      </c>
      <c r="J34" s="88">
        <v>39210</v>
      </c>
      <c r="K34" s="88">
        <v>39245</v>
      </c>
      <c r="L34" s="88">
        <v>39250</v>
      </c>
      <c r="M34" s="88">
        <v>39277</v>
      </c>
      <c r="N34" s="88">
        <v>39211</v>
      </c>
    </row>
    <row r="35" spans="1:14" s="101" customFormat="1" ht="18" customHeight="1">
      <c r="A35" s="117"/>
      <c r="B35" s="90" t="s">
        <v>91</v>
      </c>
      <c r="C35" s="87">
        <v>39202</v>
      </c>
      <c r="D35" s="87">
        <v>39195</v>
      </c>
      <c r="E35" s="87">
        <v>39209</v>
      </c>
      <c r="F35" s="87">
        <v>39209</v>
      </c>
      <c r="G35" s="87" t="s">
        <v>78</v>
      </c>
      <c r="H35" s="87">
        <v>39224</v>
      </c>
      <c r="I35" s="87">
        <v>39230</v>
      </c>
      <c r="J35" s="87" t="s">
        <v>78</v>
      </c>
      <c r="K35" s="87">
        <v>39244</v>
      </c>
      <c r="L35" s="87">
        <v>39251</v>
      </c>
      <c r="M35" s="95">
        <v>39293</v>
      </c>
      <c r="N35" s="95" t="s">
        <v>53</v>
      </c>
    </row>
    <row r="36" spans="1:14" s="114" customFormat="1" ht="24.75" customHeight="1">
      <c r="A36" s="105" t="s">
        <v>20</v>
      </c>
      <c r="B36" s="87" t="s">
        <v>85</v>
      </c>
      <c r="C36" s="87">
        <v>38825</v>
      </c>
      <c r="D36" s="87">
        <v>38817</v>
      </c>
      <c r="E36" s="87">
        <v>38825</v>
      </c>
      <c r="F36" s="87">
        <v>38831</v>
      </c>
      <c r="G36" s="87" t="s">
        <v>78</v>
      </c>
      <c r="H36" s="87">
        <v>38866</v>
      </c>
      <c r="I36" s="87">
        <v>38866</v>
      </c>
      <c r="J36" s="87" t="s">
        <v>78</v>
      </c>
      <c r="K36" s="87">
        <v>38866</v>
      </c>
      <c r="L36" s="87">
        <v>38901</v>
      </c>
      <c r="M36" s="95">
        <v>38936</v>
      </c>
      <c r="N36" s="95" t="s">
        <v>53</v>
      </c>
    </row>
    <row r="37" spans="1:14" s="104" customFormat="1" ht="24.75" customHeight="1">
      <c r="A37" s="108"/>
      <c r="B37" s="106" t="s">
        <v>14</v>
      </c>
      <c r="C37" s="87">
        <v>38822.3</v>
      </c>
      <c r="D37" s="87">
        <v>38824.05263157895</v>
      </c>
      <c r="E37" s="87">
        <v>38834.57894736842</v>
      </c>
      <c r="F37" s="87">
        <v>38838.833333333336</v>
      </c>
      <c r="G37" s="87" t="s">
        <v>81</v>
      </c>
      <c r="H37" s="87">
        <v>38880.11111111111</v>
      </c>
      <c r="I37" s="87">
        <v>38860.17647058824</v>
      </c>
      <c r="J37" s="87" t="s">
        <v>81</v>
      </c>
      <c r="K37" s="87">
        <v>38884.666666666664</v>
      </c>
      <c r="L37" s="87">
        <v>38887.705882352944</v>
      </c>
      <c r="M37" s="87">
        <v>38924.75</v>
      </c>
      <c r="N37" s="87">
        <v>38848.5</v>
      </c>
    </row>
    <row r="38" spans="1:14" s="104" customFormat="1" ht="15">
      <c r="A38" s="108"/>
      <c r="B38" s="109" t="s">
        <v>15</v>
      </c>
      <c r="C38" s="85">
        <v>38788</v>
      </c>
      <c r="D38" s="85">
        <v>38815</v>
      </c>
      <c r="E38" s="85">
        <v>38825</v>
      </c>
      <c r="F38" s="85">
        <v>38829</v>
      </c>
      <c r="G38" s="87" t="s">
        <v>81</v>
      </c>
      <c r="H38" s="85">
        <v>38854</v>
      </c>
      <c r="I38" s="85">
        <v>38848</v>
      </c>
      <c r="J38" s="85" t="s">
        <v>81</v>
      </c>
      <c r="K38" s="85">
        <v>38866</v>
      </c>
      <c r="L38" s="85">
        <v>38862</v>
      </c>
      <c r="M38" s="85">
        <v>38840</v>
      </c>
      <c r="N38" s="87">
        <v>38844</v>
      </c>
    </row>
    <row r="39" spans="1:14" s="104" customFormat="1" ht="15.75" thickBot="1">
      <c r="A39" s="110"/>
      <c r="B39" s="111" t="s">
        <v>16</v>
      </c>
      <c r="C39" s="116">
        <v>20</v>
      </c>
      <c r="D39" s="116">
        <v>19</v>
      </c>
      <c r="E39" s="116">
        <v>19</v>
      </c>
      <c r="F39" s="116">
        <v>18</v>
      </c>
      <c r="G39" s="87" t="s">
        <v>81</v>
      </c>
      <c r="H39" s="116">
        <v>18</v>
      </c>
      <c r="I39" s="116">
        <v>17</v>
      </c>
      <c r="J39" s="116" t="s">
        <v>81</v>
      </c>
      <c r="K39" s="116">
        <v>18</v>
      </c>
      <c r="L39" s="116">
        <v>17</v>
      </c>
      <c r="M39" s="116">
        <v>16</v>
      </c>
      <c r="N39" s="129">
        <v>2</v>
      </c>
    </row>
    <row r="40" spans="1:14" s="101" customFormat="1" ht="18" customHeight="1">
      <c r="A40" s="113"/>
      <c r="B40" s="103" t="s">
        <v>90</v>
      </c>
      <c r="C40" s="88">
        <v>39192</v>
      </c>
      <c r="D40" s="88">
        <v>39194</v>
      </c>
      <c r="E40" s="88">
        <v>39202</v>
      </c>
      <c r="F40" s="88">
        <v>39208</v>
      </c>
      <c r="G40" s="100">
        <v>39226</v>
      </c>
      <c r="H40" s="88">
        <v>39234</v>
      </c>
      <c r="I40" s="88">
        <v>39222</v>
      </c>
      <c r="J40" s="88">
        <v>39211</v>
      </c>
      <c r="K40" s="88">
        <v>39247</v>
      </c>
      <c r="L40" s="88">
        <v>39252</v>
      </c>
      <c r="M40" s="88">
        <v>39282</v>
      </c>
      <c r="N40" s="118">
        <v>39212</v>
      </c>
    </row>
    <row r="41" spans="1:14" s="101" customFormat="1" ht="18" customHeight="1">
      <c r="A41" s="117"/>
      <c r="B41" s="90" t="s">
        <v>91</v>
      </c>
      <c r="C41" s="87">
        <v>39202</v>
      </c>
      <c r="D41" s="87">
        <v>39195</v>
      </c>
      <c r="E41" s="87">
        <v>39209</v>
      </c>
      <c r="F41" s="87">
        <v>39209</v>
      </c>
      <c r="G41" s="87">
        <v>39237</v>
      </c>
      <c r="H41" s="87">
        <v>39224</v>
      </c>
      <c r="I41" s="87">
        <v>39216</v>
      </c>
      <c r="J41" s="87">
        <v>39230</v>
      </c>
      <c r="K41" s="87">
        <v>39244</v>
      </c>
      <c r="L41" s="87">
        <v>39266</v>
      </c>
      <c r="M41" s="87">
        <v>39286</v>
      </c>
      <c r="N41" s="95" t="s">
        <v>53</v>
      </c>
    </row>
    <row r="42" spans="1:14" s="114" customFormat="1" ht="24.75" customHeight="1">
      <c r="A42" s="105" t="s">
        <v>21</v>
      </c>
      <c r="B42" s="87" t="s">
        <v>85</v>
      </c>
      <c r="C42" s="87">
        <v>38825</v>
      </c>
      <c r="D42" s="87">
        <v>38825</v>
      </c>
      <c r="E42" s="87">
        <v>38831</v>
      </c>
      <c r="F42" s="87">
        <v>38831</v>
      </c>
      <c r="G42" s="87" t="s">
        <v>78</v>
      </c>
      <c r="H42" s="87">
        <v>38866</v>
      </c>
      <c r="I42" s="87">
        <v>38859</v>
      </c>
      <c r="J42" s="87">
        <v>39217</v>
      </c>
      <c r="K42" s="87">
        <v>38880</v>
      </c>
      <c r="L42" s="87">
        <v>38908</v>
      </c>
      <c r="M42" s="87">
        <v>38922</v>
      </c>
      <c r="N42" s="95" t="s">
        <v>53</v>
      </c>
    </row>
    <row r="43" spans="1:14" s="104" customFormat="1" ht="24.75" customHeight="1">
      <c r="A43" s="108"/>
      <c r="B43" s="106" t="s">
        <v>14</v>
      </c>
      <c r="C43" s="87">
        <v>38823.42105263158</v>
      </c>
      <c r="D43" s="87">
        <v>38830.73684210526</v>
      </c>
      <c r="E43" s="87">
        <v>38836.27777777778</v>
      </c>
      <c r="F43" s="87">
        <v>38836.27777777778</v>
      </c>
      <c r="G43" s="98">
        <v>38864.5</v>
      </c>
      <c r="H43" s="87">
        <v>38869.705882352944</v>
      </c>
      <c r="I43" s="87">
        <v>38858.8125</v>
      </c>
      <c r="J43" s="87">
        <v>38852</v>
      </c>
      <c r="K43" s="87">
        <v>38884.47368421053</v>
      </c>
      <c r="L43" s="87">
        <v>38896.294117647056</v>
      </c>
      <c r="M43" s="87">
        <v>38931.2</v>
      </c>
      <c r="N43" s="115">
        <v>38849</v>
      </c>
    </row>
    <row r="44" spans="1:14" s="104" customFormat="1" ht="15">
      <c r="A44" s="108"/>
      <c r="B44" s="109" t="s">
        <v>15</v>
      </c>
      <c r="C44" s="87">
        <v>38816</v>
      </c>
      <c r="D44" s="87">
        <v>38816</v>
      </c>
      <c r="E44" s="87">
        <v>38827</v>
      </c>
      <c r="F44" s="87">
        <v>38823</v>
      </c>
      <c r="G44" s="98">
        <v>38853</v>
      </c>
      <c r="H44" s="87">
        <v>38854</v>
      </c>
      <c r="I44" s="87">
        <v>38821</v>
      </c>
      <c r="J44" s="87">
        <v>38852</v>
      </c>
      <c r="K44" s="87">
        <v>38869</v>
      </c>
      <c r="L44" s="87">
        <v>38879</v>
      </c>
      <c r="M44" s="87">
        <v>38884</v>
      </c>
      <c r="N44" s="115">
        <v>38840</v>
      </c>
    </row>
    <row r="45" spans="1:14" s="104" customFormat="1" ht="15.75" thickBot="1">
      <c r="A45" s="110"/>
      <c r="B45" s="111" t="s">
        <v>16</v>
      </c>
      <c r="C45" s="116">
        <v>19</v>
      </c>
      <c r="D45" s="116">
        <v>19</v>
      </c>
      <c r="E45" s="116">
        <v>18</v>
      </c>
      <c r="F45" s="116">
        <v>18</v>
      </c>
      <c r="G45" s="143">
        <v>2</v>
      </c>
      <c r="H45" s="116">
        <v>17</v>
      </c>
      <c r="I45" s="116">
        <v>16</v>
      </c>
      <c r="J45" s="116">
        <v>1</v>
      </c>
      <c r="K45" s="116">
        <v>19</v>
      </c>
      <c r="L45" s="116">
        <v>17</v>
      </c>
      <c r="M45" s="116">
        <v>15</v>
      </c>
      <c r="N45" s="128">
        <v>3</v>
      </c>
    </row>
    <row r="46" spans="1:14" s="101" customFormat="1" ht="18" customHeight="1">
      <c r="A46" s="113"/>
      <c r="B46" s="103" t="s">
        <v>90</v>
      </c>
      <c r="C46" s="88">
        <v>39190</v>
      </c>
      <c r="D46" s="88">
        <v>39193</v>
      </c>
      <c r="E46" s="88">
        <v>39200</v>
      </c>
      <c r="F46" s="88">
        <v>39205</v>
      </c>
      <c r="G46" s="88">
        <v>39212</v>
      </c>
      <c r="H46" s="88">
        <v>39232</v>
      </c>
      <c r="I46" s="88">
        <v>39217</v>
      </c>
      <c r="J46" s="88">
        <v>39210</v>
      </c>
      <c r="K46" s="88">
        <v>39245</v>
      </c>
      <c r="L46" s="88">
        <v>39249</v>
      </c>
      <c r="M46" s="88">
        <v>39278</v>
      </c>
      <c r="N46" s="88">
        <v>39211</v>
      </c>
    </row>
    <row r="47" spans="1:14" s="101" customFormat="1" ht="18" customHeight="1">
      <c r="A47" s="117"/>
      <c r="B47" s="90" t="s">
        <v>91</v>
      </c>
      <c r="C47" s="87">
        <v>39195</v>
      </c>
      <c r="D47" s="87">
        <v>39195</v>
      </c>
      <c r="E47" s="87">
        <v>39209</v>
      </c>
      <c r="F47" s="87">
        <v>39209</v>
      </c>
      <c r="G47" s="87">
        <v>39226</v>
      </c>
      <c r="H47" s="87">
        <v>39230</v>
      </c>
      <c r="I47" s="87">
        <v>39212</v>
      </c>
      <c r="J47" s="87" t="s">
        <v>78</v>
      </c>
      <c r="K47" s="87">
        <v>39244</v>
      </c>
      <c r="L47" s="87">
        <v>39261</v>
      </c>
      <c r="M47" s="87">
        <v>39272</v>
      </c>
      <c r="N47" s="95" t="s">
        <v>53</v>
      </c>
    </row>
    <row r="48" spans="1:14" s="114" customFormat="1" ht="24.75" customHeight="1">
      <c r="A48" s="105" t="s">
        <v>79</v>
      </c>
      <c r="B48" s="87" t="s">
        <v>85</v>
      </c>
      <c r="C48" s="87">
        <v>38825</v>
      </c>
      <c r="D48" s="87">
        <v>38825</v>
      </c>
      <c r="E48" s="87">
        <v>38825</v>
      </c>
      <c r="F48" s="87">
        <v>38825</v>
      </c>
      <c r="G48" s="87">
        <v>38845</v>
      </c>
      <c r="H48" s="87">
        <v>38852</v>
      </c>
      <c r="I48" s="87">
        <v>38845</v>
      </c>
      <c r="J48" s="87" t="s">
        <v>78</v>
      </c>
      <c r="K48" s="87">
        <v>38873</v>
      </c>
      <c r="L48" s="87">
        <v>38887</v>
      </c>
      <c r="M48" s="87">
        <v>38901</v>
      </c>
      <c r="N48" s="95" t="s">
        <v>53</v>
      </c>
    </row>
    <row r="49" spans="1:14" s="104" customFormat="1" ht="24.75" customHeight="1">
      <c r="A49" s="108"/>
      <c r="B49" s="106" t="s">
        <v>14</v>
      </c>
      <c r="C49" s="87">
        <v>38821.666666666664</v>
      </c>
      <c r="D49" s="87">
        <v>38823.333333333336</v>
      </c>
      <c r="E49" s="87">
        <v>38831.333333333336</v>
      </c>
      <c r="F49" s="87">
        <v>38829</v>
      </c>
      <c r="G49" s="107">
        <v>38860.333333333336</v>
      </c>
      <c r="H49" s="87">
        <v>38857.75</v>
      </c>
      <c r="I49" s="87">
        <v>38851</v>
      </c>
      <c r="J49" s="87" t="s">
        <v>81</v>
      </c>
      <c r="K49" s="87">
        <v>38880.5</v>
      </c>
      <c r="L49" s="87">
        <v>38898.75</v>
      </c>
      <c r="M49" s="87">
        <v>38912.75</v>
      </c>
      <c r="N49" s="87" t="s">
        <v>81</v>
      </c>
    </row>
    <row r="50" spans="1:14" s="104" customFormat="1" ht="15">
      <c r="A50" s="108"/>
      <c r="B50" s="109" t="s">
        <v>15</v>
      </c>
      <c r="C50" s="87">
        <v>38818</v>
      </c>
      <c r="D50" s="87">
        <v>38818</v>
      </c>
      <c r="E50" s="87">
        <v>38825</v>
      </c>
      <c r="F50" s="87">
        <v>38825</v>
      </c>
      <c r="G50" s="107">
        <v>38845</v>
      </c>
      <c r="H50" s="87">
        <v>38851</v>
      </c>
      <c r="I50" s="87">
        <v>38845</v>
      </c>
      <c r="J50" s="87" t="s">
        <v>81</v>
      </c>
      <c r="K50" s="87">
        <v>38873</v>
      </c>
      <c r="L50" s="87">
        <v>38887</v>
      </c>
      <c r="M50" s="87">
        <v>38901</v>
      </c>
      <c r="N50" s="87" t="s">
        <v>81</v>
      </c>
    </row>
    <row r="51" spans="1:14" s="104" customFormat="1" ht="15.75" thickBot="1">
      <c r="A51" s="110"/>
      <c r="B51" s="111" t="s">
        <v>16</v>
      </c>
      <c r="C51" s="116">
        <v>3</v>
      </c>
      <c r="D51" s="116">
        <v>3</v>
      </c>
      <c r="E51" s="116">
        <v>3</v>
      </c>
      <c r="F51" s="116">
        <v>3</v>
      </c>
      <c r="G51" s="116">
        <v>3</v>
      </c>
      <c r="H51" s="116">
        <v>4</v>
      </c>
      <c r="I51" s="116">
        <v>4</v>
      </c>
      <c r="J51" s="116" t="s">
        <v>81</v>
      </c>
      <c r="K51" s="116">
        <v>4</v>
      </c>
      <c r="L51" s="116">
        <v>4</v>
      </c>
      <c r="M51" s="116">
        <v>4</v>
      </c>
      <c r="N51" s="116" t="s">
        <v>81</v>
      </c>
    </row>
    <row r="52" spans="1:20" s="67" customFormat="1" ht="15">
      <c r="A52" s="68"/>
      <c r="B52" s="54"/>
      <c r="C52" s="134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6"/>
      <c r="O52" s="66"/>
      <c r="P52" s="66"/>
      <c r="Q52" s="66"/>
      <c r="R52" s="66"/>
      <c r="S52" s="66"/>
      <c r="T52" s="66"/>
    </row>
    <row r="53" spans="1:20" s="67" customFormat="1" ht="15.75" thickBot="1">
      <c r="A53" s="68"/>
      <c r="B53" s="54"/>
      <c r="C53" s="134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8"/>
      <c r="O53" s="66"/>
      <c r="P53" s="66"/>
      <c r="Q53" s="66"/>
      <c r="R53" s="66"/>
      <c r="S53" s="66"/>
      <c r="T53" s="66"/>
    </row>
    <row r="54" spans="1:20" ht="15">
      <c r="A54" s="59"/>
      <c r="B54" s="60"/>
      <c r="C54" s="60" t="s">
        <v>1</v>
      </c>
      <c r="D54" s="60" t="s">
        <v>2</v>
      </c>
      <c r="E54" s="60" t="s">
        <v>3</v>
      </c>
      <c r="F54" s="60" t="s">
        <v>4</v>
      </c>
      <c r="G54" s="61" t="s">
        <v>80</v>
      </c>
      <c r="H54" s="60" t="s">
        <v>5</v>
      </c>
      <c r="I54" s="60" t="s">
        <v>6</v>
      </c>
      <c r="J54" s="60" t="s">
        <v>87</v>
      </c>
      <c r="K54" s="60" t="s">
        <v>7</v>
      </c>
      <c r="L54" s="60" t="s">
        <v>8</v>
      </c>
      <c r="M54" s="60" t="s">
        <v>9</v>
      </c>
      <c r="N54" s="62" t="s">
        <v>10</v>
      </c>
      <c r="O54" s="1"/>
      <c r="P54" s="1"/>
      <c r="Q54" s="1"/>
      <c r="R54" s="1"/>
      <c r="S54" s="1"/>
      <c r="T54" s="1"/>
    </row>
    <row r="55" spans="1:20" s="4" customFormat="1" ht="15">
      <c r="A55" s="57" t="s">
        <v>11</v>
      </c>
      <c r="B55" s="81" t="s">
        <v>60</v>
      </c>
      <c r="C55" s="47" t="s">
        <v>56</v>
      </c>
      <c r="D55" s="47" t="s">
        <v>70</v>
      </c>
      <c r="E55" s="47" t="s">
        <v>70</v>
      </c>
      <c r="F55" s="47" t="s">
        <v>52</v>
      </c>
      <c r="G55" s="48" t="s">
        <v>83</v>
      </c>
      <c r="H55" s="47" t="s">
        <v>67</v>
      </c>
      <c r="I55" s="47" t="s">
        <v>61</v>
      </c>
      <c r="J55" s="48" t="s">
        <v>88</v>
      </c>
      <c r="K55" s="47" t="s">
        <v>69</v>
      </c>
      <c r="L55" s="47" t="s">
        <v>63</v>
      </c>
      <c r="M55" s="47" t="s">
        <v>68</v>
      </c>
      <c r="N55" s="63" t="s">
        <v>58</v>
      </c>
      <c r="O55" s="3"/>
      <c r="P55" s="3"/>
      <c r="Q55" s="3"/>
      <c r="R55" s="3"/>
      <c r="S55" s="3"/>
      <c r="T55" s="3"/>
    </row>
    <row r="56" spans="1:20" s="4" customFormat="1" ht="11.25" customHeight="1">
      <c r="A56" s="82"/>
      <c r="B56" s="81"/>
      <c r="C56" s="47" t="s">
        <v>57</v>
      </c>
      <c r="D56" s="47" t="s">
        <v>71</v>
      </c>
      <c r="E56" s="47" t="s">
        <v>72</v>
      </c>
      <c r="F56" s="47" t="s">
        <v>94</v>
      </c>
      <c r="G56" s="47" t="s">
        <v>84</v>
      </c>
      <c r="H56" s="47" t="s">
        <v>73</v>
      </c>
      <c r="I56" s="47" t="s">
        <v>62</v>
      </c>
      <c r="J56" s="47" t="s">
        <v>89</v>
      </c>
      <c r="K56" s="47" t="s">
        <v>74</v>
      </c>
      <c r="L56" s="47" t="s">
        <v>64</v>
      </c>
      <c r="M56" s="47" t="s">
        <v>75</v>
      </c>
      <c r="N56" s="63" t="s">
        <v>12</v>
      </c>
      <c r="O56" s="3"/>
      <c r="P56" s="3"/>
      <c r="Q56" s="3"/>
      <c r="R56" s="3"/>
      <c r="S56" s="3"/>
      <c r="T56" s="3"/>
    </row>
    <row r="57" spans="1:20" s="4" customFormat="1" ht="11.25" customHeight="1" thickBot="1">
      <c r="A57" s="82"/>
      <c r="B57" s="68"/>
      <c r="C57" s="47" t="s">
        <v>55</v>
      </c>
      <c r="D57" s="47" t="s">
        <v>55</v>
      </c>
      <c r="E57" s="47" t="s">
        <v>66</v>
      </c>
      <c r="F57" s="47" t="s">
        <v>66</v>
      </c>
      <c r="G57" s="126" t="s">
        <v>82</v>
      </c>
      <c r="H57" s="47" t="s">
        <v>66</v>
      </c>
      <c r="I57" s="47" t="s">
        <v>55</v>
      </c>
      <c r="J57" s="47" t="s">
        <v>55</v>
      </c>
      <c r="K57" s="124" t="s">
        <v>76</v>
      </c>
      <c r="L57" s="47" t="s">
        <v>55</v>
      </c>
      <c r="M57" s="47" t="s">
        <v>55</v>
      </c>
      <c r="N57" s="63" t="s">
        <v>77</v>
      </c>
      <c r="O57" s="3"/>
      <c r="P57" s="3"/>
      <c r="Q57" s="3"/>
      <c r="R57" s="3"/>
      <c r="S57" s="3"/>
      <c r="T57" s="3"/>
    </row>
    <row r="58" spans="1:20" s="50" customFormat="1" ht="18" customHeight="1">
      <c r="A58" s="64"/>
      <c r="B58" s="103" t="s">
        <v>90</v>
      </c>
      <c r="C58" s="88">
        <v>39192</v>
      </c>
      <c r="D58" s="88">
        <v>39195</v>
      </c>
      <c r="E58" s="88">
        <v>39204</v>
      </c>
      <c r="F58" s="88">
        <v>39210</v>
      </c>
      <c r="G58" s="87">
        <v>39226</v>
      </c>
      <c r="H58" s="88">
        <v>39237</v>
      </c>
      <c r="I58" s="88">
        <v>39225</v>
      </c>
      <c r="J58" s="88">
        <v>39212</v>
      </c>
      <c r="K58" s="88">
        <v>39251</v>
      </c>
      <c r="L58" s="88">
        <v>39256</v>
      </c>
      <c r="M58" s="88">
        <v>39288</v>
      </c>
      <c r="N58" s="119">
        <v>39213</v>
      </c>
      <c r="O58" s="49"/>
      <c r="P58" s="49"/>
      <c r="Q58" s="49"/>
      <c r="R58" s="49"/>
      <c r="S58" s="49"/>
      <c r="T58" s="49"/>
    </row>
    <row r="59" spans="1:20" s="50" customFormat="1" ht="18" customHeight="1">
      <c r="A59" s="55"/>
      <c r="B59" s="130" t="s">
        <v>91</v>
      </c>
      <c r="C59" s="87">
        <v>39195</v>
      </c>
      <c r="D59" s="87">
        <v>39195</v>
      </c>
      <c r="E59" s="87">
        <v>39209</v>
      </c>
      <c r="F59" s="87">
        <v>39216</v>
      </c>
      <c r="G59" s="87" t="s">
        <v>81</v>
      </c>
      <c r="H59" s="87">
        <v>39244</v>
      </c>
      <c r="I59" s="87">
        <v>39224</v>
      </c>
      <c r="J59" s="87" t="s">
        <v>81</v>
      </c>
      <c r="K59" s="87">
        <v>39259</v>
      </c>
      <c r="L59" s="87">
        <v>39272</v>
      </c>
      <c r="M59" s="87">
        <v>39286</v>
      </c>
      <c r="N59" s="95" t="s">
        <v>53</v>
      </c>
      <c r="O59" s="49"/>
      <c r="P59" s="49"/>
      <c r="Q59" s="49"/>
      <c r="R59" s="49"/>
      <c r="S59" s="49"/>
      <c r="T59" s="49"/>
    </row>
    <row r="60" spans="1:20" s="46" customFormat="1" ht="24.75" customHeight="1">
      <c r="A60" s="56" t="s">
        <v>22</v>
      </c>
      <c r="B60" s="123" t="s">
        <v>85</v>
      </c>
      <c r="C60" s="87">
        <v>38825</v>
      </c>
      <c r="D60" s="87">
        <v>38825</v>
      </c>
      <c r="E60" s="87">
        <v>38831</v>
      </c>
      <c r="F60" s="87">
        <v>38825</v>
      </c>
      <c r="G60" s="87" t="s">
        <v>81</v>
      </c>
      <c r="H60" s="87">
        <v>38866</v>
      </c>
      <c r="I60" s="87">
        <v>38845</v>
      </c>
      <c r="J60" s="87" t="s">
        <v>81</v>
      </c>
      <c r="K60" s="87">
        <v>38887</v>
      </c>
      <c r="L60" s="87">
        <v>38873</v>
      </c>
      <c r="M60" s="87">
        <v>38929</v>
      </c>
      <c r="N60" s="95" t="s">
        <v>53</v>
      </c>
      <c r="O60" s="10"/>
      <c r="P60" s="10"/>
      <c r="Q60" s="10"/>
      <c r="R60" s="10"/>
      <c r="S60" s="10"/>
      <c r="T60" s="10"/>
    </row>
    <row r="61" spans="1:20" ht="24.75" customHeight="1">
      <c r="A61" s="57"/>
      <c r="B61" s="125" t="s">
        <v>14</v>
      </c>
      <c r="C61" s="87">
        <v>38828.5</v>
      </c>
      <c r="D61" s="87">
        <v>38829.21428571428</v>
      </c>
      <c r="E61" s="87">
        <v>38840.28571428572</v>
      </c>
      <c r="F61" s="87">
        <v>38843.357142857145</v>
      </c>
      <c r="G61" s="87" t="s">
        <v>81</v>
      </c>
      <c r="H61" s="87">
        <v>38875.357142857145</v>
      </c>
      <c r="I61" s="87">
        <v>38857.71428571428</v>
      </c>
      <c r="J61" s="87" t="s">
        <v>81</v>
      </c>
      <c r="K61" s="87">
        <v>38893.38461538462</v>
      </c>
      <c r="L61" s="87">
        <v>38886.36363636364</v>
      </c>
      <c r="M61" s="87">
        <v>38921.692307692305</v>
      </c>
      <c r="N61" s="87">
        <v>38870</v>
      </c>
      <c r="O61" s="1"/>
      <c r="P61" s="1"/>
      <c r="Q61" s="1"/>
      <c r="R61" s="1"/>
      <c r="S61" s="1"/>
      <c r="T61" s="1"/>
    </row>
    <row r="62" spans="1:20" ht="15">
      <c r="A62" s="57"/>
      <c r="B62" s="120" t="s">
        <v>15</v>
      </c>
      <c r="C62" s="87">
        <v>105</v>
      </c>
      <c r="D62" s="87">
        <v>105</v>
      </c>
      <c r="E62" s="87">
        <v>111</v>
      </c>
      <c r="F62" s="87">
        <v>109</v>
      </c>
      <c r="G62" s="87" t="s">
        <v>81</v>
      </c>
      <c r="H62" s="87">
        <v>39221</v>
      </c>
      <c r="I62" s="87">
        <v>39210</v>
      </c>
      <c r="J62" s="87" t="s">
        <v>81</v>
      </c>
      <c r="K62" s="87">
        <v>39247</v>
      </c>
      <c r="L62" s="87">
        <v>39233</v>
      </c>
      <c r="M62" s="87">
        <v>39262</v>
      </c>
      <c r="N62" s="87">
        <v>39235</v>
      </c>
      <c r="O62" s="1"/>
      <c r="P62" s="1"/>
      <c r="Q62" s="1"/>
      <c r="R62" s="1"/>
      <c r="S62" s="1"/>
      <c r="T62" s="1"/>
    </row>
    <row r="63" spans="1:20" s="4" customFormat="1" ht="15.75" thickBot="1">
      <c r="A63" s="58"/>
      <c r="B63" s="131" t="s">
        <v>16</v>
      </c>
      <c r="C63" s="116">
        <v>14</v>
      </c>
      <c r="D63" s="116">
        <v>14</v>
      </c>
      <c r="E63" s="116">
        <v>14</v>
      </c>
      <c r="F63" s="116">
        <v>14</v>
      </c>
      <c r="G63" s="87" t="s">
        <v>81</v>
      </c>
      <c r="H63" s="116">
        <v>14</v>
      </c>
      <c r="I63" s="116">
        <v>14</v>
      </c>
      <c r="J63" s="116" t="s">
        <v>81</v>
      </c>
      <c r="K63" s="116">
        <v>13</v>
      </c>
      <c r="L63" s="116">
        <v>11</v>
      </c>
      <c r="M63" s="116">
        <v>13</v>
      </c>
      <c r="N63" s="129">
        <v>1</v>
      </c>
      <c r="O63" s="3"/>
      <c r="P63" s="3"/>
      <c r="Q63" s="3"/>
      <c r="R63" s="3"/>
      <c r="S63" s="3"/>
      <c r="T63" s="3"/>
    </row>
    <row r="64" spans="1:20" ht="15.75" thickBot="1">
      <c r="A64" s="54"/>
      <c r="B64" s="120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3"/>
      <c r="O64" s="1"/>
      <c r="P64" s="1"/>
      <c r="Q64" s="1"/>
      <c r="R64" s="1"/>
      <c r="S64" s="1"/>
      <c r="T64" s="1"/>
    </row>
    <row r="65" spans="1:20" s="50" customFormat="1" ht="18" customHeight="1">
      <c r="A65" s="64"/>
      <c r="B65" s="103" t="s">
        <v>90</v>
      </c>
      <c r="C65" s="88">
        <v>39190</v>
      </c>
      <c r="D65" s="88">
        <v>39193</v>
      </c>
      <c r="E65" s="88">
        <v>39200</v>
      </c>
      <c r="F65" s="88">
        <v>39205</v>
      </c>
      <c r="G65" s="88">
        <v>39226</v>
      </c>
      <c r="H65" s="88">
        <v>39233</v>
      </c>
      <c r="I65" s="88">
        <v>39217</v>
      </c>
      <c r="J65" s="88">
        <v>39210</v>
      </c>
      <c r="K65" s="88">
        <v>39245</v>
      </c>
      <c r="L65" s="88">
        <v>39250</v>
      </c>
      <c r="M65" s="88">
        <v>39278</v>
      </c>
      <c r="N65" s="88">
        <v>39211</v>
      </c>
      <c r="O65" s="49"/>
      <c r="P65" s="49"/>
      <c r="Q65" s="49"/>
      <c r="R65" s="49"/>
      <c r="S65" s="49"/>
      <c r="T65" s="49"/>
    </row>
    <row r="66" spans="1:20" s="50" customFormat="1" ht="18" customHeight="1">
      <c r="A66" s="55"/>
      <c r="B66" s="130" t="s">
        <v>91</v>
      </c>
      <c r="C66" s="87">
        <v>39195</v>
      </c>
      <c r="D66" s="87">
        <v>39195</v>
      </c>
      <c r="E66" s="87">
        <v>39202</v>
      </c>
      <c r="F66" s="87">
        <v>39209</v>
      </c>
      <c r="G66" s="87">
        <v>39230</v>
      </c>
      <c r="H66" s="87">
        <v>39230</v>
      </c>
      <c r="I66" s="87">
        <v>39216</v>
      </c>
      <c r="J66" s="87" t="s">
        <v>78</v>
      </c>
      <c r="K66" s="87">
        <v>39251</v>
      </c>
      <c r="L66" s="95">
        <v>39301</v>
      </c>
      <c r="M66" s="95">
        <v>39293</v>
      </c>
      <c r="N66" s="95" t="s">
        <v>53</v>
      </c>
      <c r="O66" s="49"/>
      <c r="P66" s="49"/>
      <c r="Q66" s="49"/>
      <c r="R66" s="49"/>
      <c r="S66" s="49"/>
      <c r="T66" s="49"/>
    </row>
    <row r="67" spans="1:20" s="46" customFormat="1" ht="24.75" customHeight="1">
      <c r="A67" s="56" t="s">
        <v>23</v>
      </c>
      <c r="B67" s="123" t="s">
        <v>85</v>
      </c>
      <c r="C67" s="87">
        <v>38831</v>
      </c>
      <c r="D67" s="87">
        <v>38817</v>
      </c>
      <c r="E67" s="87">
        <v>38817</v>
      </c>
      <c r="F67" s="87">
        <v>38831</v>
      </c>
      <c r="G67" s="87">
        <v>38852</v>
      </c>
      <c r="H67" s="87">
        <v>38866</v>
      </c>
      <c r="I67" s="87">
        <v>38845</v>
      </c>
      <c r="J67" s="87" t="s">
        <v>78</v>
      </c>
      <c r="K67" s="87">
        <v>38887</v>
      </c>
      <c r="L67" s="95" t="s">
        <v>78</v>
      </c>
      <c r="M67" s="95">
        <v>38929</v>
      </c>
      <c r="N67" s="95" t="s">
        <v>53</v>
      </c>
      <c r="O67" s="10"/>
      <c r="P67" s="10"/>
      <c r="Q67" s="10"/>
      <c r="R67" s="10"/>
      <c r="S67" s="10"/>
      <c r="T67" s="10"/>
    </row>
    <row r="68" spans="1:20" ht="24.75" customHeight="1">
      <c r="A68" s="65" t="s">
        <v>24</v>
      </c>
      <c r="B68" s="125" t="s">
        <v>14</v>
      </c>
      <c r="C68" s="87">
        <v>38825.57142857143</v>
      </c>
      <c r="D68" s="87">
        <v>38831.92857142857</v>
      </c>
      <c r="E68" s="87">
        <v>38833.78571428572</v>
      </c>
      <c r="F68" s="87">
        <v>38839.857142857145</v>
      </c>
      <c r="G68" s="98">
        <v>38848.666666666664</v>
      </c>
      <c r="H68" s="87">
        <v>38871.916666666664</v>
      </c>
      <c r="I68" s="87">
        <v>38853.07142857143</v>
      </c>
      <c r="J68" s="87" t="s">
        <v>81</v>
      </c>
      <c r="K68" s="87">
        <v>38886.357142857145</v>
      </c>
      <c r="L68" s="95">
        <v>38898</v>
      </c>
      <c r="M68" s="95">
        <v>38920.71428571428</v>
      </c>
      <c r="N68" s="115">
        <v>38845.6</v>
      </c>
      <c r="O68" s="1"/>
      <c r="P68" s="1"/>
      <c r="Q68" s="1"/>
      <c r="R68" s="1"/>
      <c r="S68" s="1"/>
      <c r="T68" s="1"/>
    </row>
    <row r="69" spans="1:20" ht="15">
      <c r="A69" s="57"/>
      <c r="B69" s="120" t="s">
        <v>15</v>
      </c>
      <c r="C69" s="87">
        <v>38818</v>
      </c>
      <c r="D69" s="87">
        <v>38817</v>
      </c>
      <c r="E69" s="87">
        <v>38817</v>
      </c>
      <c r="F69" s="87">
        <v>38831</v>
      </c>
      <c r="G69" s="98">
        <v>38841</v>
      </c>
      <c r="H69" s="87">
        <v>38851</v>
      </c>
      <c r="I69" s="87">
        <v>38841</v>
      </c>
      <c r="J69" s="87" t="s">
        <v>81</v>
      </c>
      <c r="K69" s="87">
        <v>38869</v>
      </c>
      <c r="L69" s="95">
        <v>38869</v>
      </c>
      <c r="M69" s="95">
        <v>38905</v>
      </c>
      <c r="N69" s="115">
        <v>38840</v>
      </c>
      <c r="O69" s="1"/>
      <c r="P69" s="1"/>
      <c r="Q69" s="1"/>
      <c r="R69" s="1"/>
      <c r="S69" s="1"/>
      <c r="T69" s="1"/>
    </row>
    <row r="70" spans="1:20" s="4" customFormat="1" ht="15.75" thickBot="1">
      <c r="A70" s="58"/>
      <c r="B70" s="131" t="s">
        <v>16</v>
      </c>
      <c r="C70" s="116">
        <v>14</v>
      </c>
      <c r="D70" s="116">
        <v>14</v>
      </c>
      <c r="E70" s="116">
        <v>14</v>
      </c>
      <c r="F70" s="116">
        <v>14</v>
      </c>
      <c r="G70" s="142">
        <v>3</v>
      </c>
      <c r="H70" s="116">
        <v>12</v>
      </c>
      <c r="I70" s="116">
        <v>14</v>
      </c>
      <c r="J70" s="116" t="s">
        <v>81</v>
      </c>
      <c r="K70" s="116">
        <v>14</v>
      </c>
      <c r="L70" s="112">
        <v>13</v>
      </c>
      <c r="M70" s="112">
        <v>14</v>
      </c>
      <c r="N70" s="116">
        <v>5</v>
      </c>
      <c r="O70" s="3"/>
      <c r="P70" s="3"/>
      <c r="Q70" s="3"/>
      <c r="R70" s="3"/>
      <c r="S70" s="3"/>
      <c r="T70" s="3"/>
    </row>
    <row r="71" spans="1:20" ht="15.75" thickBot="1">
      <c r="A71" s="54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44"/>
      <c r="M71" s="144"/>
      <c r="N71" s="133"/>
      <c r="O71" s="1"/>
      <c r="P71" s="1"/>
      <c r="Q71" s="1"/>
      <c r="R71" s="1"/>
      <c r="S71" s="1"/>
      <c r="T71" s="1"/>
    </row>
    <row r="72" spans="1:20" s="50" customFormat="1" ht="18" customHeight="1">
      <c r="A72" s="64"/>
      <c r="B72" s="103" t="s">
        <v>90</v>
      </c>
      <c r="C72" s="88">
        <v>39196</v>
      </c>
      <c r="D72" s="88">
        <v>39202</v>
      </c>
      <c r="E72" s="88">
        <v>39211</v>
      </c>
      <c r="F72" s="88">
        <v>39212</v>
      </c>
      <c r="G72" s="88">
        <v>39226</v>
      </c>
      <c r="H72" s="88">
        <v>39244</v>
      </c>
      <c r="I72" s="88">
        <v>39229</v>
      </c>
      <c r="J72" s="88">
        <v>39217</v>
      </c>
      <c r="K72" s="88">
        <v>39257</v>
      </c>
      <c r="L72" s="118">
        <v>39262</v>
      </c>
      <c r="M72" s="118">
        <v>39294</v>
      </c>
      <c r="N72" s="88">
        <v>39224</v>
      </c>
      <c r="O72" s="49"/>
      <c r="P72" s="49"/>
      <c r="Q72" s="49"/>
      <c r="R72" s="49"/>
      <c r="S72" s="49"/>
      <c r="T72" s="49"/>
    </row>
    <row r="73" spans="1:20" s="50" customFormat="1" ht="18" customHeight="1">
      <c r="A73" s="55"/>
      <c r="B73" s="130" t="s">
        <v>91</v>
      </c>
      <c r="C73" s="87">
        <v>39209</v>
      </c>
      <c r="D73" s="87">
        <v>39209</v>
      </c>
      <c r="E73" s="87">
        <v>39216</v>
      </c>
      <c r="F73" s="87">
        <v>39216</v>
      </c>
      <c r="G73" s="87" t="s">
        <v>81</v>
      </c>
      <c r="H73" s="87">
        <v>39244</v>
      </c>
      <c r="I73" s="87">
        <v>39244</v>
      </c>
      <c r="J73" s="87" t="s">
        <v>81</v>
      </c>
      <c r="K73" s="87">
        <v>39251</v>
      </c>
      <c r="L73" s="95" t="s">
        <v>78</v>
      </c>
      <c r="M73" s="95" t="s">
        <v>78</v>
      </c>
      <c r="N73" s="95" t="s">
        <v>53</v>
      </c>
      <c r="O73" s="49"/>
      <c r="P73" s="49"/>
      <c r="Q73" s="49"/>
      <c r="R73" s="49"/>
      <c r="S73" s="49"/>
      <c r="T73" s="49"/>
    </row>
    <row r="74" spans="1:20" s="46" customFormat="1" ht="24.75" customHeight="1">
      <c r="A74" s="56" t="s">
        <v>25</v>
      </c>
      <c r="B74" s="123" t="s">
        <v>85</v>
      </c>
      <c r="C74" s="87">
        <v>38838</v>
      </c>
      <c r="D74" s="87">
        <v>38838</v>
      </c>
      <c r="E74" s="87">
        <v>38859</v>
      </c>
      <c r="F74" s="87">
        <v>38859</v>
      </c>
      <c r="G74" s="87" t="s">
        <v>81</v>
      </c>
      <c r="H74" s="87">
        <v>38887</v>
      </c>
      <c r="I74" s="87">
        <v>38859</v>
      </c>
      <c r="J74" s="87" t="s">
        <v>81</v>
      </c>
      <c r="K74" s="87">
        <v>38894</v>
      </c>
      <c r="L74" s="95" t="s">
        <v>78</v>
      </c>
      <c r="M74" s="95" t="s">
        <v>78</v>
      </c>
      <c r="N74" s="95" t="s">
        <v>53</v>
      </c>
      <c r="O74" s="66"/>
      <c r="P74" s="10"/>
      <c r="Q74" s="10"/>
      <c r="R74" s="10"/>
      <c r="S74" s="10"/>
      <c r="T74" s="10"/>
    </row>
    <row r="75" spans="1:20" ht="24.75" customHeight="1">
      <c r="A75" s="65" t="s">
        <v>26</v>
      </c>
      <c r="B75" s="125" t="s">
        <v>14</v>
      </c>
      <c r="C75" s="87">
        <v>38837.55</v>
      </c>
      <c r="D75" s="87">
        <v>38843.22727272727</v>
      </c>
      <c r="E75" s="87">
        <v>38879.692307692305</v>
      </c>
      <c r="F75" s="87">
        <v>38852.17647058824</v>
      </c>
      <c r="G75" s="87" t="s">
        <v>81</v>
      </c>
      <c r="H75" s="87">
        <v>38884.40909090909</v>
      </c>
      <c r="I75" s="87">
        <v>38868.17647058824</v>
      </c>
      <c r="J75" s="87" t="s">
        <v>81</v>
      </c>
      <c r="K75" s="87">
        <v>38894.045454545456</v>
      </c>
      <c r="L75" s="87">
        <v>38886.78571428572</v>
      </c>
      <c r="M75" s="87">
        <v>38923.4</v>
      </c>
      <c r="N75" s="115">
        <v>38866</v>
      </c>
      <c r="O75" s="1"/>
      <c r="P75" s="1"/>
      <c r="Q75" s="1"/>
      <c r="R75" s="1"/>
      <c r="S75" s="1"/>
      <c r="T75" s="1"/>
    </row>
    <row r="76" spans="1:20" ht="15">
      <c r="A76" s="57"/>
      <c r="B76" s="120" t="s">
        <v>15</v>
      </c>
      <c r="C76" s="87">
        <v>38825</v>
      </c>
      <c r="D76" s="87">
        <v>38820</v>
      </c>
      <c r="E76" s="87">
        <v>38850</v>
      </c>
      <c r="F76" s="87">
        <v>38838</v>
      </c>
      <c r="G76" s="87" t="s">
        <v>81</v>
      </c>
      <c r="H76" s="87">
        <v>38868</v>
      </c>
      <c r="I76" s="87">
        <v>38856</v>
      </c>
      <c r="J76" s="87" t="s">
        <v>81</v>
      </c>
      <c r="K76" s="87">
        <v>38869</v>
      </c>
      <c r="L76" s="87">
        <v>38879</v>
      </c>
      <c r="M76" s="87">
        <v>38910</v>
      </c>
      <c r="N76" s="115">
        <v>38862</v>
      </c>
      <c r="O76" s="1"/>
      <c r="P76" s="1"/>
      <c r="Q76" s="1"/>
      <c r="R76" s="1"/>
      <c r="S76" s="1"/>
      <c r="T76" s="1"/>
    </row>
    <row r="77" spans="1:20" s="4" customFormat="1" ht="15.75" thickBot="1">
      <c r="A77" s="58"/>
      <c r="B77" s="131" t="s">
        <v>16</v>
      </c>
      <c r="C77" s="112">
        <v>20</v>
      </c>
      <c r="D77" s="112">
        <v>22</v>
      </c>
      <c r="E77" s="112">
        <v>13</v>
      </c>
      <c r="F77" s="112">
        <v>17</v>
      </c>
      <c r="G77" s="149" t="s">
        <v>81</v>
      </c>
      <c r="H77" s="112">
        <v>22</v>
      </c>
      <c r="I77" s="112">
        <v>17</v>
      </c>
      <c r="J77" s="112" t="s">
        <v>81</v>
      </c>
      <c r="K77" s="112">
        <v>22</v>
      </c>
      <c r="L77" s="112">
        <v>14</v>
      </c>
      <c r="M77" s="112">
        <v>15</v>
      </c>
      <c r="N77" s="112">
        <v>2</v>
      </c>
      <c r="O77" s="3"/>
      <c r="P77" s="3"/>
      <c r="Q77" s="3"/>
      <c r="R77" s="3"/>
      <c r="S77" s="3"/>
      <c r="T77" s="3"/>
    </row>
    <row r="78" spans="1:20" ht="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"/>
      <c r="O78" s="1"/>
      <c r="P78" s="1"/>
      <c r="Q78" s="1"/>
      <c r="R78" s="1"/>
      <c r="S78" s="1"/>
      <c r="T78" s="1"/>
    </row>
    <row r="79" spans="1:20" ht="15">
      <c r="A79" s="7" t="s">
        <v>27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1"/>
      <c r="P79" s="1"/>
      <c r="Q79" s="1"/>
      <c r="R79" s="1"/>
      <c r="S79" s="1"/>
      <c r="T79" s="1"/>
    </row>
    <row r="80" spans="1:20" ht="15">
      <c r="A80" s="7" t="s">
        <v>59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1"/>
      <c r="P80" s="1"/>
      <c r="Q80" s="1"/>
      <c r="R80" s="1"/>
      <c r="S80" s="1"/>
      <c r="T80" s="1"/>
    </row>
    <row r="81" spans="1:20" ht="15">
      <c r="A81" s="7" t="s">
        <v>54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1"/>
      <c r="P81" s="1"/>
      <c r="Q81" s="1"/>
      <c r="R81" s="1"/>
      <c r="S81" s="1"/>
      <c r="T81" s="1"/>
    </row>
    <row r="82" spans="1:20" ht="15">
      <c r="A82" s="7" t="s">
        <v>51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1"/>
      <c r="P82" s="1"/>
      <c r="Q82" s="1"/>
      <c r="R82" s="1"/>
      <c r="S82" s="1"/>
      <c r="T82" s="1"/>
    </row>
    <row r="83" spans="1:20" ht="15">
      <c r="A83" s="1" t="s">
        <v>28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1"/>
      <c r="P83" s="1"/>
      <c r="Q83" s="1"/>
      <c r="R83" s="1"/>
      <c r="S83" s="1"/>
      <c r="T83" s="1"/>
    </row>
    <row r="84" spans="1:20" ht="15">
      <c r="A84" s="7" t="s">
        <v>95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1"/>
      <c r="P84" s="1"/>
      <c r="Q84" s="1"/>
      <c r="R84" s="1"/>
      <c r="S84" s="1"/>
      <c r="T84" s="1"/>
    </row>
    <row r="85" spans="1:20" ht="15">
      <c r="A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1"/>
      <c r="P85" s="1"/>
      <c r="Q85" s="1"/>
      <c r="R85" s="1"/>
      <c r="S85" s="1"/>
      <c r="T85" s="1"/>
    </row>
    <row r="86" spans="1:20" ht="15">
      <c r="A86" s="7" t="s">
        <v>29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1"/>
      <c r="P86" s="1"/>
      <c r="Q86" s="1"/>
      <c r="R86" s="1"/>
      <c r="S86" s="1"/>
      <c r="T86" s="1"/>
    </row>
    <row r="87" spans="1:20" ht="15">
      <c r="A87" s="7" t="s">
        <v>65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1"/>
      <c r="P87" s="1"/>
      <c r="Q87" s="1"/>
      <c r="R87" s="1"/>
      <c r="S87" s="1"/>
      <c r="T87" s="1"/>
    </row>
    <row r="88" spans="1:20" ht="15">
      <c r="A88" s="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1"/>
      <c r="P88" s="1"/>
      <c r="Q88" s="1"/>
      <c r="R88" s="1"/>
      <c r="S88" s="1"/>
      <c r="T88" s="1"/>
    </row>
    <row r="89" spans="1:20" ht="15">
      <c r="A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1"/>
      <c r="P89" s="1"/>
      <c r="Q89" s="1"/>
      <c r="R89" s="1"/>
      <c r="S89" s="1"/>
      <c r="T89" s="1"/>
    </row>
    <row r="90" spans="1:20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1"/>
      <c r="P90" s="1"/>
      <c r="Q90" s="1"/>
      <c r="R90" s="1"/>
      <c r="S90" s="1"/>
      <c r="T90" s="1"/>
    </row>
    <row r="91" spans="1:20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1"/>
      <c r="P91" s="1"/>
      <c r="Q91" s="1"/>
      <c r="R91" s="1"/>
      <c r="S91" s="1"/>
      <c r="T91" s="1"/>
    </row>
    <row r="92" spans="1:20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1"/>
      <c r="P92" s="1"/>
      <c r="Q92" s="1"/>
      <c r="R92" s="1"/>
      <c r="S92" s="1"/>
      <c r="T92" s="1"/>
    </row>
    <row r="93" spans="1:20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1"/>
      <c r="P93" s="1"/>
      <c r="Q93" s="1"/>
      <c r="R93" s="1"/>
      <c r="S93" s="1"/>
      <c r="T93" s="1"/>
    </row>
    <row r="94" spans="1:20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1"/>
      <c r="P94" s="1"/>
      <c r="Q94" s="1"/>
      <c r="R94" s="1"/>
      <c r="S94" s="1"/>
      <c r="T94" s="1"/>
    </row>
    <row r="95" spans="1:20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1"/>
      <c r="P95" s="1"/>
      <c r="Q95" s="1"/>
      <c r="R95" s="1"/>
      <c r="S95" s="1"/>
      <c r="T95" s="1"/>
    </row>
    <row r="96" spans="1:20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1"/>
      <c r="P96" s="1"/>
      <c r="Q96" s="1"/>
      <c r="R96" s="1"/>
      <c r="S96" s="1"/>
      <c r="T96" s="1"/>
    </row>
    <row r="97" spans="1:20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1"/>
      <c r="P97" s="1"/>
      <c r="Q97" s="1"/>
      <c r="R97" s="1"/>
      <c r="S97" s="1"/>
      <c r="T97" s="1"/>
    </row>
    <row r="98" spans="1:20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1"/>
      <c r="P98" s="1"/>
      <c r="Q98" s="1"/>
      <c r="R98" s="1"/>
      <c r="S98" s="1"/>
      <c r="T98" s="1"/>
    </row>
    <row r="99" spans="1:20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1"/>
      <c r="P99" s="1"/>
      <c r="Q99" s="1"/>
      <c r="R99" s="1"/>
      <c r="S99" s="1"/>
      <c r="T99" s="1"/>
    </row>
    <row r="100" spans="1:20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1"/>
      <c r="P100" s="1"/>
      <c r="Q100" s="1"/>
      <c r="R100" s="1"/>
      <c r="S100" s="1"/>
      <c r="T100" s="1"/>
    </row>
    <row r="101" spans="1:20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1"/>
      <c r="P101" s="1"/>
      <c r="Q101" s="1"/>
      <c r="R101" s="1"/>
      <c r="S101" s="1"/>
      <c r="T101" s="1"/>
    </row>
    <row r="102" spans="1:20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1"/>
      <c r="P102" s="1"/>
      <c r="Q102" s="1"/>
      <c r="R102" s="1"/>
      <c r="S102" s="1"/>
      <c r="T102" s="1"/>
    </row>
    <row r="103" spans="1:20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1"/>
      <c r="P103" s="1"/>
      <c r="Q103" s="1"/>
      <c r="R103" s="1"/>
      <c r="S103" s="1"/>
      <c r="T103" s="1"/>
    </row>
    <row r="104" spans="1:20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1"/>
      <c r="P104" s="1"/>
      <c r="Q104" s="1"/>
      <c r="R104" s="1"/>
      <c r="S104" s="1"/>
      <c r="T104" s="1"/>
    </row>
    <row r="105" spans="1:20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1"/>
      <c r="P105" s="1"/>
      <c r="Q105" s="1"/>
      <c r="R105" s="1"/>
      <c r="S105" s="1"/>
      <c r="T105" s="1"/>
    </row>
    <row r="106" spans="1:20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1"/>
      <c r="P106" s="1"/>
      <c r="Q106" s="1"/>
      <c r="R106" s="1"/>
      <c r="S106" s="1"/>
      <c r="T106" s="1"/>
    </row>
    <row r="107" spans="1:20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1"/>
      <c r="P107" s="1"/>
      <c r="Q107" s="1"/>
      <c r="R107" s="1"/>
      <c r="S107" s="1"/>
      <c r="T107" s="1"/>
    </row>
    <row r="108" spans="1:20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"/>
      <c r="P108" s="1"/>
      <c r="Q108" s="1"/>
      <c r="R108" s="1"/>
      <c r="S108" s="1"/>
      <c r="T108" s="1"/>
    </row>
    <row r="109" spans="1:20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1"/>
      <c r="P109" s="1"/>
      <c r="Q109" s="1"/>
      <c r="R109" s="1"/>
      <c r="S109" s="1"/>
      <c r="T109" s="1"/>
    </row>
    <row r="110" spans="1:20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1"/>
      <c r="P110" s="1"/>
      <c r="Q110" s="1"/>
      <c r="R110" s="1"/>
      <c r="S110" s="1"/>
      <c r="T110" s="1"/>
    </row>
    <row r="111" spans="1:20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1"/>
      <c r="P111" s="1"/>
      <c r="Q111" s="1"/>
      <c r="R111" s="1"/>
      <c r="S111" s="1"/>
      <c r="T111" s="1"/>
    </row>
    <row r="112" spans="1:20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1"/>
      <c r="P112" s="1"/>
      <c r="Q112" s="1"/>
      <c r="R112" s="1"/>
      <c r="S112" s="1"/>
      <c r="T112" s="1"/>
    </row>
    <row r="113" spans="1:20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1"/>
      <c r="P113" s="1"/>
      <c r="Q113" s="1"/>
      <c r="R113" s="1"/>
      <c r="S113" s="1"/>
      <c r="T113" s="1"/>
    </row>
    <row r="114" spans="1:20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1"/>
      <c r="P114" s="1"/>
      <c r="Q114" s="1"/>
      <c r="R114" s="1"/>
      <c r="S114" s="1"/>
      <c r="T114" s="1"/>
    </row>
    <row r="115" spans="1:20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1"/>
      <c r="P115" s="1"/>
      <c r="Q115" s="1"/>
      <c r="R115" s="1"/>
      <c r="S115" s="1"/>
      <c r="T115" s="1"/>
    </row>
    <row r="116" spans="1:20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1"/>
      <c r="P116" s="1"/>
      <c r="Q116" s="1"/>
      <c r="R116" s="1"/>
      <c r="S116" s="1"/>
      <c r="T116" s="1"/>
    </row>
    <row r="117" spans="1:20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1"/>
      <c r="P117" s="1"/>
      <c r="Q117" s="1"/>
      <c r="R117" s="1"/>
      <c r="S117" s="1"/>
      <c r="T117" s="1"/>
    </row>
    <row r="118" spans="1:20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1"/>
      <c r="P118" s="1"/>
      <c r="Q118" s="1"/>
      <c r="R118" s="1"/>
      <c r="S118" s="1"/>
      <c r="T118" s="1"/>
    </row>
    <row r="119" spans="1:20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1"/>
      <c r="P119" s="1"/>
      <c r="Q119" s="1"/>
      <c r="R119" s="1"/>
      <c r="S119" s="1"/>
      <c r="T119" s="1"/>
    </row>
    <row r="120" spans="1:20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1"/>
      <c r="P120" s="1"/>
      <c r="Q120" s="1"/>
      <c r="R120" s="1"/>
      <c r="S120" s="1"/>
      <c r="T120" s="1"/>
    </row>
    <row r="121" spans="1:20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"/>
      <c r="P121" s="1"/>
      <c r="Q121" s="1"/>
      <c r="R121" s="1"/>
      <c r="S121" s="1"/>
      <c r="T121" s="1"/>
    </row>
    <row r="122" spans="1:20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"/>
      <c r="P122" s="1"/>
      <c r="Q122" s="1"/>
      <c r="R122" s="1"/>
      <c r="S122" s="1"/>
      <c r="T122" s="1"/>
    </row>
    <row r="123" spans="1:20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"/>
      <c r="P123" s="1"/>
      <c r="Q123" s="1"/>
      <c r="R123" s="1"/>
      <c r="S123" s="1"/>
      <c r="T123" s="1"/>
    </row>
    <row r="124" spans="1:20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"/>
      <c r="P124" s="1"/>
      <c r="Q124" s="1"/>
      <c r="R124" s="1"/>
      <c r="S124" s="1"/>
      <c r="T124" s="1"/>
    </row>
    <row r="125" spans="1:20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1"/>
      <c r="P125" s="1"/>
      <c r="Q125" s="1"/>
      <c r="R125" s="1"/>
      <c r="S125" s="1"/>
      <c r="T125" s="1"/>
    </row>
    <row r="126" spans="1:20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1"/>
      <c r="P126" s="1"/>
      <c r="Q126" s="1"/>
      <c r="R126" s="1"/>
      <c r="S126" s="1"/>
      <c r="T126" s="1"/>
    </row>
    <row r="127" spans="1:20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1"/>
      <c r="P127" s="1"/>
      <c r="Q127" s="1"/>
      <c r="R127" s="1"/>
      <c r="S127" s="1"/>
      <c r="T127" s="1"/>
    </row>
    <row r="128" spans="1:20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1"/>
      <c r="P128" s="1"/>
      <c r="Q128" s="1"/>
      <c r="R128" s="1"/>
      <c r="S128" s="1"/>
      <c r="T128" s="1"/>
    </row>
    <row r="129" spans="1:20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1"/>
      <c r="P129" s="1"/>
      <c r="Q129" s="1"/>
      <c r="R129" s="1"/>
      <c r="S129" s="1"/>
      <c r="T129" s="1"/>
    </row>
    <row r="130" spans="1:20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1"/>
      <c r="P130" s="1"/>
      <c r="Q130" s="1"/>
      <c r="R130" s="1"/>
      <c r="S130" s="1"/>
      <c r="T130" s="1"/>
    </row>
    <row r="131" spans="1:20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1"/>
      <c r="P131" s="1"/>
      <c r="Q131" s="1"/>
      <c r="R131" s="1"/>
      <c r="S131" s="1"/>
      <c r="T131" s="1"/>
    </row>
    <row r="132" spans="1:20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"/>
      <c r="P132" s="1"/>
      <c r="Q132" s="1"/>
      <c r="R132" s="1"/>
      <c r="S132" s="1"/>
      <c r="T132" s="1"/>
    </row>
    <row r="133" spans="1:20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"/>
      <c r="P133" s="1"/>
      <c r="Q133" s="1"/>
      <c r="R133" s="1"/>
      <c r="S133" s="1"/>
      <c r="T133" s="1"/>
    </row>
    <row r="134" spans="1:20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"/>
      <c r="P134" s="1"/>
      <c r="Q134" s="1"/>
      <c r="R134" s="1"/>
      <c r="S134" s="1"/>
      <c r="T134" s="1"/>
    </row>
    <row r="135" spans="1:20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"/>
      <c r="P135" s="1"/>
      <c r="Q135" s="1"/>
      <c r="R135" s="1"/>
      <c r="S135" s="1"/>
      <c r="T135" s="1"/>
    </row>
    <row r="136" spans="1:20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1"/>
      <c r="P136" s="1"/>
      <c r="Q136" s="1"/>
      <c r="R136" s="1"/>
      <c r="S136" s="1"/>
      <c r="T136" s="1"/>
    </row>
    <row r="137" spans="1:20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1"/>
      <c r="P137" s="1"/>
      <c r="Q137" s="1"/>
      <c r="R137" s="1"/>
      <c r="S137" s="1"/>
      <c r="T137" s="1"/>
    </row>
    <row r="138" spans="1:20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1"/>
      <c r="P138" s="1"/>
      <c r="Q138" s="1"/>
      <c r="R138" s="1"/>
      <c r="S138" s="1"/>
      <c r="T138" s="1"/>
    </row>
    <row r="139" spans="1:20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"/>
      <c r="P139" s="1"/>
      <c r="Q139" s="1"/>
      <c r="R139" s="1"/>
      <c r="S139" s="1"/>
      <c r="T139" s="1"/>
    </row>
    <row r="140" spans="1:20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"/>
      <c r="P140" s="1"/>
      <c r="Q140" s="1"/>
      <c r="R140" s="1"/>
      <c r="S140" s="1"/>
      <c r="T140" s="1"/>
    </row>
    <row r="141" spans="1:20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1"/>
      <c r="P141" s="1"/>
      <c r="Q141" s="1"/>
      <c r="R141" s="1"/>
      <c r="S141" s="1"/>
      <c r="T141" s="1"/>
    </row>
    <row r="142" spans="1:20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"/>
      <c r="P142" s="1"/>
      <c r="Q142" s="1"/>
      <c r="R142" s="1"/>
      <c r="S142" s="1"/>
      <c r="T142" s="1"/>
    </row>
    <row r="143" spans="1:20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1"/>
      <c r="P143" s="1"/>
      <c r="Q143" s="1"/>
      <c r="R143" s="1"/>
      <c r="S143" s="1"/>
      <c r="T143" s="1"/>
    </row>
    <row r="144" spans="1:20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1"/>
      <c r="P144" s="1"/>
      <c r="Q144" s="1"/>
      <c r="R144" s="1"/>
      <c r="S144" s="1"/>
      <c r="T144" s="1"/>
    </row>
    <row r="145" spans="1:20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1"/>
      <c r="P145" s="1"/>
      <c r="Q145" s="1"/>
      <c r="R145" s="1"/>
      <c r="S145" s="1"/>
      <c r="T145" s="1"/>
    </row>
    <row r="146" spans="1:20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1"/>
      <c r="P146" s="1"/>
      <c r="Q146" s="1"/>
      <c r="R146" s="1"/>
      <c r="S146" s="1"/>
      <c r="T146" s="1"/>
    </row>
    <row r="147" spans="1:20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1"/>
      <c r="P147" s="1"/>
      <c r="Q147" s="1"/>
      <c r="R147" s="1"/>
      <c r="S147" s="1"/>
      <c r="T147" s="1"/>
    </row>
    <row r="148" spans="1:20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1"/>
      <c r="P148" s="1"/>
      <c r="Q148" s="1"/>
      <c r="R148" s="1"/>
      <c r="S148" s="1"/>
      <c r="T148" s="1"/>
    </row>
    <row r="149" spans="1:20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1"/>
      <c r="P149" s="1"/>
      <c r="Q149" s="1"/>
      <c r="R149" s="1"/>
      <c r="S149" s="1"/>
      <c r="T149" s="1"/>
    </row>
    <row r="150" spans="1:20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1"/>
      <c r="P150" s="1"/>
      <c r="Q150" s="1"/>
      <c r="R150" s="1"/>
      <c r="S150" s="1"/>
      <c r="T150" s="1"/>
    </row>
    <row r="151" spans="1:20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1"/>
      <c r="P151" s="1"/>
      <c r="Q151" s="1"/>
      <c r="R151" s="1"/>
      <c r="S151" s="1"/>
      <c r="T151" s="1"/>
    </row>
    <row r="152" spans="1:20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1"/>
      <c r="P152" s="1"/>
      <c r="Q152" s="1"/>
      <c r="R152" s="1"/>
      <c r="S152" s="1"/>
      <c r="T152" s="1"/>
    </row>
    <row r="153" spans="1:20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1"/>
      <c r="P153" s="1"/>
      <c r="Q153" s="1"/>
      <c r="R153" s="1"/>
      <c r="S153" s="1"/>
      <c r="T153" s="1"/>
    </row>
    <row r="154" spans="1:20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1"/>
      <c r="P154" s="1"/>
      <c r="Q154" s="1"/>
      <c r="R154" s="1"/>
      <c r="S154" s="1"/>
      <c r="T154" s="1"/>
    </row>
    <row r="155" spans="1:20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1"/>
      <c r="P155" s="1"/>
      <c r="Q155" s="1"/>
      <c r="R155" s="1"/>
      <c r="S155" s="1"/>
      <c r="T155" s="1"/>
    </row>
    <row r="156" spans="1:20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1"/>
      <c r="P156" s="1"/>
      <c r="Q156" s="1"/>
      <c r="R156" s="1"/>
      <c r="S156" s="1"/>
      <c r="T156" s="1"/>
    </row>
    <row r="157" spans="1:20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1"/>
      <c r="P157" s="1"/>
      <c r="Q157" s="1"/>
      <c r="R157" s="1"/>
      <c r="S157" s="1"/>
      <c r="T157" s="1"/>
    </row>
    <row r="158" spans="1:20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1"/>
      <c r="P158" s="1"/>
      <c r="Q158" s="1"/>
      <c r="R158" s="1"/>
      <c r="S158" s="1"/>
      <c r="T158" s="1"/>
    </row>
    <row r="159" spans="1:20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1"/>
      <c r="P159" s="1"/>
      <c r="Q159" s="1"/>
      <c r="R159" s="1"/>
      <c r="S159" s="1"/>
      <c r="T159" s="1"/>
    </row>
    <row r="160" spans="1:20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1"/>
      <c r="P160" s="1"/>
      <c r="Q160" s="1"/>
      <c r="R160" s="1"/>
      <c r="S160" s="1"/>
      <c r="T160" s="1"/>
    </row>
    <row r="161" spans="1:20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1"/>
      <c r="P161" s="1"/>
      <c r="Q161" s="1"/>
      <c r="R161" s="1"/>
      <c r="S161" s="1"/>
      <c r="T161" s="1"/>
    </row>
    <row r="162" spans="1:20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1"/>
      <c r="P162" s="1"/>
      <c r="Q162" s="1"/>
      <c r="R162" s="1"/>
      <c r="S162" s="1"/>
      <c r="T162" s="1"/>
    </row>
    <row r="163" spans="1:20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1"/>
      <c r="P163" s="1"/>
      <c r="Q163" s="1"/>
      <c r="R163" s="1"/>
      <c r="S163" s="1"/>
      <c r="T163" s="1"/>
    </row>
    <row r="164" spans="1:20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1"/>
      <c r="P164" s="1"/>
      <c r="Q164" s="1"/>
      <c r="R164" s="1"/>
      <c r="S164" s="1"/>
      <c r="T164" s="1"/>
    </row>
    <row r="165" spans="1:20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1"/>
      <c r="P165" s="1"/>
      <c r="Q165" s="1"/>
      <c r="R165" s="1"/>
      <c r="S165" s="1"/>
      <c r="T165" s="1"/>
    </row>
    <row r="166" spans="1:20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1"/>
      <c r="P166" s="1"/>
      <c r="Q166" s="1"/>
      <c r="R166" s="1"/>
      <c r="S166" s="1"/>
      <c r="T166" s="1"/>
    </row>
    <row r="167" spans="1:20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1"/>
      <c r="P167" s="1"/>
      <c r="Q167" s="1"/>
      <c r="R167" s="1"/>
      <c r="S167" s="1"/>
      <c r="T167" s="1"/>
    </row>
    <row r="168" spans="1:20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1"/>
      <c r="P168" s="1"/>
      <c r="Q168" s="1"/>
      <c r="R168" s="1"/>
      <c r="S168" s="1"/>
      <c r="T168" s="1"/>
    </row>
    <row r="169" spans="1:20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1"/>
      <c r="P169" s="1"/>
      <c r="Q169" s="1"/>
      <c r="R169" s="1"/>
      <c r="S169" s="1"/>
      <c r="T169" s="1"/>
    </row>
    <row r="170" spans="1:20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1"/>
      <c r="P170" s="1"/>
      <c r="Q170" s="1"/>
      <c r="R170" s="1"/>
      <c r="S170" s="1"/>
      <c r="T170" s="1"/>
    </row>
    <row r="171" spans="1:20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1"/>
      <c r="P171" s="1"/>
      <c r="Q171" s="1"/>
      <c r="R171" s="1"/>
      <c r="S171" s="1"/>
      <c r="T171" s="1"/>
    </row>
    <row r="172" spans="1:20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1"/>
      <c r="P172" s="1"/>
      <c r="Q172" s="1"/>
      <c r="R172" s="1"/>
      <c r="S172" s="1"/>
      <c r="T172" s="1"/>
    </row>
    <row r="173" spans="1:20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1"/>
      <c r="P173" s="1"/>
      <c r="Q173" s="1"/>
      <c r="R173" s="1"/>
      <c r="S173" s="1"/>
      <c r="T173" s="1"/>
    </row>
    <row r="174" spans="1:20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1"/>
      <c r="P174" s="1"/>
      <c r="Q174" s="1"/>
      <c r="R174" s="1"/>
      <c r="S174" s="1"/>
      <c r="T174" s="1"/>
    </row>
    <row r="175" spans="1:20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1"/>
      <c r="P175" s="1"/>
      <c r="Q175" s="1"/>
      <c r="R175" s="1"/>
      <c r="S175" s="1"/>
      <c r="T175" s="1"/>
    </row>
    <row r="176" spans="1:20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1"/>
      <c r="P176" s="1"/>
      <c r="Q176" s="1"/>
      <c r="R176" s="1"/>
      <c r="S176" s="1"/>
      <c r="T176" s="1"/>
    </row>
    <row r="177" spans="1:20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1"/>
      <c r="P177" s="1"/>
      <c r="Q177" s="1"/>
      <c r="R177" s="1"/>
      <c r="S177" s="1"/>
      <c r="T177" s="1"/>
    </row>
    <row r="178" spans="1:20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1"/>
      <c r="P178" s="1"/>
      <c r="Q178" s="1"/>
      <c r="R178" s="1"/>
      <c r="S178" s="1"/>
      <c r="T178" s="1"/>
    </row>
    <row r="179" spans="1:20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1"/>
      <c r="P179" s="1"/>
      <c r="Q179" s="1"/>
      <c r="R179" s="1"/>
      <c r="S179" s="1"/>
      <c r="T179" s="1"/>
    </row>
    <row r="180" spans="1:20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1"/>
      <c r="P180" s="1"/>
      <c r="Q180" s="1"/>
      <c r="R180" s="1"/>
      <c r="S180" s="1"/>
      <c r="T180" s="1"/>
    </row>
    <row r="181" spans="1:20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1"/>
      <c r="P181" s="1"/>
      <c r="Q181" s="1"/>
      <c r="R181" s="1"/>
      <c r="S181" s="1"/>
      <c r="T181" s="1"/>
    </row>
    <row r="182" spans="1:20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1"/>
      <c r="P182" s="1"/>
      <c r="Q182" s="1"/>
      <c r="R182" s="1"/>
      <c r="S182" s="1"/>
      <c r="T182" s="1"/>
    </row>
    <row r="183" spans="1:20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1"/>
      <c r="P183" s="1"/>
      <c r="Q183" s="1"/>
      <c r="R183" s="1"/>
      <c r="S183" s="1"/>
      <c r="T183" s="1"/>
    </row>
    <row r="184" spans="1:20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1"/>
      <c r="P184" s="1"/>
      <c r="Q184" s="1"/>
      <c r="R184" s="1"/>
      <c r="S184" s="1"/>
      <c r="T184" s="1"/>
    </row>
    <row r="185" spans="1:20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1"/>
      <c r="P185" s="1"/>
      <c r="Q185" s="1"/>
      <c r="R185" s="1"/>
      <c r="S185" s="1"/>
      <c r="T185" s="1"/>
    </row>
    <row r="186" spans="1:20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1"/>
      <c r="P186" s="1"/>
      <c r="Q186" s="1"/>
      <c r="R186" s="1"/>
      <c r="S186" s="1"/>
      <c r="T186" s="1"/>
    </row>
    <row r="187" spans="1:20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1"/>
      <c r="P187" s="1"/>
      <c r="Q187" s="1"/>
      <c r="R187" s="1"/>
      <c r="S187" s="1"/>
      <c r="T187" s="1"/>
    </row>
    <row r="188" spans="1:20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1"/>
      <c r="P188" s="1"/>
      <c r="Q188" s="1"/>
      <c r="R188" s="1"/>
      <c r="S188" s="1"/>
      <c r="T188" s="1"/>
    </row>
    <row r="189" spans="1:20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1"/>
      <c r="P189" s="1"/>
      <c r="Q189" s="1"/>
      <c r="R189" s="1"/>
      <c r="S189" s="1"/>
      <c r="T189" s="1"/>
    </row>
    <row r="190" spans="1:20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1"/>
      <c r="P190" s="1"/>
      <c r="Q190" s="1"/>
      <c r="R190" s="1"/>
      <c r="S190" s="1"/>
      <c r="T190" s="1"/>
    </row>
    <row r="191" spans="1:20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1"/>
      <c r="P191" s="1"/>
      <c r="Q191" s="1"/>
      <c r="R191" s="1"/>
      <c r="S191" s="1"/>
      <c r="T191" s="1"/>
    </row>
    <row r="192" spans="1:20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1"/>
      <c r="P192" s="1"/>
      <c r="Q192" s="1"/>
      <c r="R192" s="1"/>
      <c r="S192" s="1"/>
      <c r="T192" s="1"/>
    </row>
    <row r="193" spans="1:20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1"/>
      <c r="P193" s="1"/>
      <c r="Q193" s="1"/>
      <c r="R193" s="1"/>
      <c r="S193" s="1"/>
      <c r="T193" s="1"/>
    </row>
    <row r="194" spans="1:20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1"/>
      <c r="P194" s="1"/>
      <c r="Q194" s="1"/>
      <c r="R194" s="1"/>
      <c r="S194" s="1"/>
      <c r="T194" s="1"/>
    </row>
    <row r="195" spans="1:20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1"/>
      <c r="P195" s="1"/>
      <c r="Q195" s="1"/>
      <c r="R195" s="1"/>
      <c r="S195" s="1"/>
      <c r="T195" s="1"/>
    </row>
    <row r="196" spans="1:20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1"/>
      <c r="P196" s="1"/>
      <c r="Q196" s="1"/>
      <c r="R196" s="1"/>
      <c r="S196" s="1"/>
      <c r="T196" s="1"/>
    </row>
    <row r="197" spans="1:20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1"/>
      <c r="P197" s="1"/>
      <c r="Q197" s="1"/>
      <c r="R197" s="1"/>
      <c r="S197" s="1"/>
      <c r="T197" s="1"/>
    </row>
    <row r="198" spans="1:20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1"/>
      <c r="P198" s="1"/>
      <c r="Q198" s="1"/>
      <c r="R198" s="1"/>
      <c r="S198" s="1"/>
      <c r="T198" s="1"/>
    </row>
    <row r="199" spans="1:20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1"/>
      <c r="P199" s="1"/>
      <c r="Q199" s="1"/>
      <c r="R199" s="1"/>
      <c r="S199" s="1"/>
      <c r="T199" s="1"/>
    </row>
    <row r="200" spans="1:20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1"/>
      <c r="P200" s="1"/>
      <c r="Q200" s="1"/>
      <c r="R200" s="1"/>
      <c r="S200" s="1"/>
      <c r="T200" s="1"/>
    </row>
    <row r="201" spans="1:20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1"/>
      <c r="P201" s="1"/>
      <c r="Q201" s="1"/>
      <c r="R201" s="1"/>
      <c r="S201" s="1"/>
      <c r="T201" s="1"/>
    </row>
    <row r="202" spans="1:20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1"/>
      <c r="P202" s="1"/>
      <c r="Q202" s="1"/>
      <c r="R202" s="1"/>
      <c r="S202" s="1"/>
      <c r="T202" s="1"/>
    </row>
    <row r="203" spans="1:20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1"/>
      <c r="P203" s="1"/>
      <c r="Q203" s="1"/>
      <c r="R203" s="1"/>
      <c r="S203" s="1"/>
      <c r="T203" s="1"/>
    </row>
    <row r="204" spans="1:20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1"/>
      <c r="P204" s="1"/>
      <c r="Q204" s="1"/>
      <c r="R204" s="1"/>
      <c r="S204" s="1"/>
      <c r="T204" s="1"/>
    </row>
    <row r="205" spans="1:20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1"/>
      <c r="P205" s="1"/>
      <c r="Q205" s="1"/>
      <c r="R205" s="1"/>
      <c r="S205" s="1"/>
      <c r="T205" s="1"/>
    </row>
    <row r="206" spans="1:20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1"/>
      <c r="P206" s="1"/>
      <c r="Q206" s="1"/>
      <c r="R206" s="1"/>
      <c r="S206" s="1"/>
      <c r="T206" s="1"/>
    </row>
    <row r="207" spans="1:20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1"/>
      <c r="P207" s="1"/>
      <c r="Q207" s="1"/>
      <c r="R207" s="1"/>
      <c r="S207" s="1"/>
      <c r="T207" s="1"/>
    </row>
    <row r="208" spans="1:20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1"/>
      <c r="P208" s="1"/>
      <c r="Q208" s="1"/>
      <c r="R208" s="1"/>
      <c r="S208" s="1"/>
      <c r="T208" s="1"/>
    </row>
    <row r="209" spans="1:20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1"/>
      <c r="P209" s="1"/>
      <c r="Q209" s="1"/>
      <c r="R209" s="1"/>
      <c r="S209" s="1"/>
      <c r="T209" s="1"/>
    </row>
    <row r="210" spans="1:20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1"/>
      <c r="P210" s="1"/>
      <c r="Q210" s="1"/>
      <c r="R210" s="1"/>
      <c r="S210" s="1"/>
      <c r="T210" s="1"/>
    </row>
    <row r="211" spans="1:20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1"/>
      <c r="P211" s="1"/>
      <c r="Q211" s="1"/>
      <c r="R211" s="1"/>
      <c r="S211" s="1"/>
      <c r="T211" s="1"/>
    </row>
    <row r="212" spans="1:20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1"/>
      <c r="P212" s="1"/>
      <c r="Q212" s="1"/>
      <c r="R212" s="1"/>
      <c r="S212" s="1"/>
      <c r="T212" s="1"/>
    </row>
    <row r="213" spans="1:20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1"/>
      <c r="P213" s="1"/>
      <c r="Q213" s="1"/>
      <c r="R213" s="1"/>
      <c r="S213" s="1"/>
      <c r="T213" s="1"/>
    </row>
    <row r="214" spans="1:20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1"/>
      <c r="P214" s="1"/>
      <c r="Q214" s="1"/>
      <c r="R214" s="1"/>
      <c r="S214" s="1"/>
      <c r="T214" s="1"/>
    </row>
    <row r="215" spans="1:20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1"/>
      <c r="P215" s="1"/>
      <c r="Q215" s="1"/>
      <c r="R215" s="1"/>
      <c r="S215" s="1"/>
      <c r="T215" s="1"/>
    </row>
    <row r="216" spans="1:20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1"/>
      <c r="P216" s="1"/>
      <c r="Q216" s="1"/>
      <c r="R216" s="1"/>
      <c r="S216" s="1"/>
      <c r="T216" s="1"/>
    </row>
    <row r="217" spans="1:20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1"/>
      <c r="P217" s="1"/>
      <c r="Q217" s="1"/>
      <c r="R217" s="1"/>
      <c r="S217" s="1"/>
      <c r="T217" s="1"/>
    </row>
    <row r="218" spans="1:20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1"/>
      <c r="P218" s="1"/>
      <c r="Q218" s="1"/>
      <c r="R218" s="1"/>
      <c r="S218" s="1"/>
      <c r="T218" s="1"/>
    </row>
    <row r="219" spans="1:20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1"/>
      <c r="P219" s="1"/>
      <c r="Q219" s="1"/>
      <c r="R219" s="1"/>
      <c r="S219" s="1"/>
      <c r="T219" s="1"/>
    </row>
    <row r="220" spans="1:20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1"/>
      <c r="P220" s="1"/>
      <c r="Q220" s="1"/>
      <c r="R220" s="1"/>
      <c r="S220" s="1"/>
      <c r="T220" s="1"/>
    </row>
    <row r="221" spans="1:20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1"/>
      <c r="P221" s="1"/>
      <c r="Q221" s="1"/>
      <c r="R221" s="1"/>
      <c r="S221" s="1"/>
      <c r="T221" s="1"/>
    </row>
    <row r="222" spans="1:20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1"/>
      <c r="P222" s="1"/>
      <c r="Q222" s="1"/>
      <c r="R222" s="1"/>
      <c r="S222" s="1"/>
      <c r="T222" s="1"/>
    </row>
    <row r="223" spans="1:20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1"/>
      <c r="P223" s="1"/>
      <c r="Q223" s="1"/>
      <c r="R223" s="1"/>
      <c r="S223" s="1"/>
      <c r="T223" s="1"/>
    </row>
    <row r="224" spans="1:20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1"/>
      <c r="P224" s="1"/>
      <c r="Q224" s="1"/>
      <c r="R224" s="1"/>
      <c r="S224" s="1"/>
      <c r="T224" s="1"/>
    </row>
    <row r="225" spans="1:20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1"/>
      <c r="P225" s="1"/>
      <c r="Q225" s="1"/>
      <c r="R225" s="1"/>
      <c r="S225" s="1"/>
      <c r="T225" s="1"/>
    </row>
    <row r="226" spans="1:20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1"/>
      <c r="P226" s="1"/>
      <c r="Q226" s="1"/>
      <c r="R226" s="1"/>
      <c r="S226" s="1"/>
      <c r="T226" s="1"/>
    </row>
    <row r="227" spans="1:20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1"/>
      <c r="P227" s="1"/>
      <c r="Q227" s="1"/>
      <c r="R227" s="1"/>
      <c r="S227" s="1"/>
      <c r="T227" s="1"/>
    </row>
    <row r="228" spans="1:20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1"/>
      <c r="P228" s="1"/>
      <c r="Q228" s="1"/>
      <c r="R228" s="1"/>
      <c r="S228" s="1"/>
      <c r="T228" s="1"/>
    </row>
    <row r="229" spans="1:20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1"/>
      <c r="P229" s="1"/>
      <c r="Q229" s="1"/>
      <c r="R229" s="1"/>
      <c r="S229" s="1"/>
      <c r="T229" s="1"/>
    </row>
    <row r="230" spans="1:20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1"/>
      <c r="P230" s="1"/>
      <c r="Q230" s="1"/>
      <c r="R230" s="1"/>
      <c r="S230" s="1"/>
      <c r="T230" s="1"/>
    </row>
    <row r="231" spans="1:20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1"/>
      <c r="P231" s="1"/>
      <c r="Q231" s="1"/>
      <c r="R231" s="1"/>
      <c r="S231" s="1"/>
      <c r="T231" s="1"/>
    </row>
    <row r="232" spans="1:20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1"/>
      <c r="P232" s="1"/>
      <c r="Q232" s="1"/>
      <c r="R232" s="1"/>
      <c r="S232" s="1"/>
      <c r="T232" s="1"/>
    </row>
    <row r="233" spans="1:20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1"/>
      <c r="P233" s="1"/>
      <c r="Q233" s="1"/>
      <c r="R233" s="1"/>
      <c r="S233" s="1"/>
      <c r="T233" s="1"/>
    </row>
    <row r="234" spans="1:20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1"/>
      <c r="P234" s="1"/>
      <c r="Q234" s="1"/>
      <c r="R234" s="1"/>
      <c r="S234" s="1"/>
      <c r="T234" s="1"/>
    </row>
    <row r="235" spans="1:20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1"/>
      <c r="P235" s="1"/>
      <c r="Q235" s="1"/>
      <c r="R235" s="1"/>
      <c r="S235" s="1"/>
      <c r="T235" s="1"/>
    </row>
    <row r="236" spans="1:20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1"/>
      <c r="P236" s="1"/>
      <c r="Q236" s="1"/>
      <c r="R236" s="1"/>
      <c r="S236" s="1"/>
      <c r="T236" s="1"/>
    </row>
    <row r="237" spans="1:20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1"/>
      <c r="P237" s="1"/>
      <c r="Q237" s="1"/>
      <c r="R237" s="1"/>
      <c r="S237" s="1"/>
      <c r="T237" s="1"/>
    </row>
    <row r="238" spans="1:20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1"/>
      <c r="P238" s="1"/>
      <c r="Q238" s="1"/>
      <c r="R238" s="1"/>
      <c r="S238" s="1"/>
      <c r="T238" s="1"/>
    </row>
    <row r="239" spans="1:20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1"/>
      <c r="P239" s="1"/>
      <c r="Q239" s="1"/>
      <c r="R239" s="1"/>
      <c r="S239" s="1"/>
      <c r="T239" s="1"/>
    </row>
    <row r="240" spans="1:20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1"/>
      <c r="P240" s="1"/>
      <c r="Q240" s="1"/>
      <c r="R240" s="1"/>
      <c r="S240" s="1"/>
      <c r="T240" s="1"/>
    </row>
    <row r="241" spans="1:20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1"/>
      <c r="P241" s="1"/>
      <c r="Q241" s="1"/>
      <c r="R241" s="1"/>
      <c r="S241" s="1"/>
      <c r="T241" s="1"/>
    </row>
    <row r="242" spans="1:20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1"/>
      <c r="P242" s="1"/>
      <c r="Q242" s="1"/>
      <c r="R242" s="1"/>
      <c r="S242" s="1"/>
      <c r="T242" s="1"/>
    </row>
    <row r="243" spans="1:20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1"/>
      <c r="P243" s="1"/>
      <c r="Q243" s="1"/>
      <c r="R243" s="1"/>
      <c r="S243" s="1"/>
      <c r="T243" s="1"/>
    </row>
    <row r="244" spans="1:20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1"/>
      <c r="P244" s="1"/>
      <c r="Q244" s="1"/>
      <c r="R244" s="1"/>
      <c r="S244" s="1"/>
      <c r="T244" s="1"/>
    </row>
    <row r="245" spans="1:20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1"/>
      <c r="P245" s="1"/>
      <c r="Q245" s="1"/>
      <c r="R245" s="1"/>
      <c r="S245" s="1"/>
      <c r="T245" s="1"/>
    </row>
    <row r="246" spans="1:20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1"/>
      <c r="P246" s="1"/>
      <c r="Q246" s="1"/>
      <c r="R246" s="1"/>
      <c r="S246" s="1"/>
      <c r="T246" s="1"/>
    </row>
    <row r="247" spans="1:20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1"/>
      <c r="P247" s="1"/>
      <c r="Q247" s="1"/>
      <c r="R247" s="1"/>
      <c r="S247" s="1"/>
      <c r="T247" s="1"/>
    </row>
    <row r="248" spans="1:20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1"/>
      <c r="P248" s="1"/>
      <c r="Q248" s="1"/>
      <c r="R248" s="1"/>
      <c r="S248" s="1"/>
      <c r="T248" s="1"/>
    </row>
    <row r="249" spans="1:20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1"/>
      <c r="P249" s="1"/>
      <c r="Q249" s="1"/>
      <c r="R249" s="1"/>
      <c r="S249" s="1"/>
      <c r="T249" s="1"/>
    </row>
    <row r="250" spans="1:20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1"/>
      <c r="P250" s="1"/>
      <c r="Q250" s="1"/>
      <c r="R250" s="1"/>
      <c r="S250" s="1"/>
      <c r="T250" s="1"/>
    </row>
    <row r="251" spans="1:20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1"/>
      <c r="P251" s="1"/>
      <c r="Q251" s="1"/>
      <c r="R251" s="1"/>
      <c r="S251" s="1"/>
      <c r="T251" s="1"/>
    </row>
    <row r="252" spans="1:20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1"/>
      <c r="P252" s="1"/>
      <c r="Q252" s="1"/>
      <c r="R252" s="1"/>
      <c r="S252" s="1"/>
      <c r="T252" s="1"/>
    </row>
    <row r="253" spans="1:20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1"/>
      <c r="P253" s="1"/>
      <c r="Q253" s="1"/>
      <c r="R253" s="1"/>
      <c r="S253" s="1"/>
      <c r="T253" s="1"/>
    </row>
    <row r="254" spans="1:20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1"/>
      <c r="P254" s="1"/>
      <c r="Q254" s="1"/>
      <c r="R254" s="1"/>
      <c r="S254" s="1"/>
      <c r="T254" s="1"/>
    </row>
    <row r="255" spans="1:20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1"/>
      <c r="P255" s="1"/>
      <c r="Q255" s="1"/>
      <c r="R255" s="1"/>
      <c r="S255" s="1"/>
      <c r="T255" s="1"/>
    </row>
    <row r="256" spans="1:20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1"/>
      <c r="P256" s="1"/>
      <c r="Q256" s="1"/>
      <c r="R256" s="1"/>
      <c r="S256" s="1"/>
      <c r="T256" s="1"/>
    </row>
    <row r="257" spans="1:20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1"/>
      <c r="P257" s="1"/>
      <c r="Q257" s="1"/>
      <c r="R257" s="1"/>
      <c r="S257" s="1"/>
      <c r="T257" s="1"/>
    </row>
    <row r="258" spans="1:20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1"/>
      <c r="P258" s="1"/>
      <c r="Q258" s="1"/>
      <c r="R258" s="1"/>
      <c r="S258" s="1"/>
      <c r="T258" s="1"/>
    </row>
    <row r="259" spans="1:20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1"/>
      <c r="P259" s="1"/>
      <c r="Q259" s="1"/>
      <c r="R259" s="1"/>
      <c r="S259" s="1"/>
      <c r="T259" s="1"/>
    </row>
    <row r="260" spans="1:20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1"/>
      <c r="P260" s="1"/>
      <c r="Q260" s="1"/>
      <c r="R260" s="1"/>
      <c r="S260" s="1"/>
      <c r="T260" s="1"/>
    </row>
    <row r="261" spans="1:20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1"/>
      <c r="P261" s="1"/>
      <c r="Q261" s="1"/>
      <c r="R261" s="1"/>
      <c r="S261" s="1"/>
      <c r="T261" s="1"/>
    </row>
    <row r="262" spans="1:20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1"/>
      <c r="P262" s="1"/>
      <c r="Q262" s="1"/>
      <c r="R262" s="1"/>
      <c r="S262" s="1"/>
      <c r="T262" s="1"/>
    </row>
    <row r="263" spans="1:20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1"/>
      <c r="P263" s="1"/>
      <c r="Q263" s="1"/>
      <c r="R263" s="1"/>
      <c r="S263" s="1"/>
      <c r="T263" s="1"/>
    </row>
    <row r="264" spans="1:20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1"/>
      <c r="P264" s="1"/>
      <c r="Q264" s="1"/>
      <c r="R264" s="1"/>
      <c r="S264" s="1"/>
      <c r="T264" s="1"/>
    </row>
    <row r="265" spans="1:20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1"/>
      <c r="P265" s="1"/>
      <c r="Q265" s="1"/>
      <c r="R265" s="1"/>
      <c r="S265" s="1"/>
      <c r="T265" s="1"/>
    </row>
    <row r="266" spans="1:20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1"/>
      <c r="P266" s="1"/>
      <c r="Q266" s="1"/>
      <c r="R266" s="1"/>
      <c r="S266" s="1"/>
      <c r="T266" s="1"/>
    </row>
    <row r="267" spans="1:20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1"/>
      <c r="P267" s="1"/>
      <c r="Q267" s="1"/>
      <c r="R267" s="1"/>
      <c r="S267" s="1"/>
      <c r="T267" s="1"/>
    </row>
    <row r="268" spans="1:20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1"/>
      <c r="P268" s="1"/>
      <c r="Q268" s="1"/>
      <c r="R268" s="1"/>
      <c r="S268" s="1"/>
      <c r="T268" s="1"/>
    </row>
    <row r="269" spans="1:20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1"/>
      <c r="P269" s="1"/>
      <c r="Q269" s="1"/>
      <c r="R269" s="1"/>
      <c r="S269" s="1"/>
      <c r="T269" s="1"/>
    </row>
    <row r="270" spans="1:20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1"/>
      <c r="P270" s="1"/>
      <c r="Q270" s="1"/>
      <c r="R270" s="1"/>
      <c r="S270" s="1"/>
      <c r="T270" s="1"/>
    </row>
    <row r="271" spans="1:20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1"/>
      <c r="P271" s="1"/>
      <c r="Q271" s="1"/>
      <c r="R271" s="1"/>
      <c r="S271" s="1"/>
      <c r="T271" s="1"/>
    </row>
    <row r="272" spans="1:20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1"/>
      <c r="P272" s="1"/>
      <c r="Q272" s="1"/>
      <c r="R272" s="1"/>
      <c r="S272" s="1"/>
      <c r="T272" s="1"/>
    </row>
    <row r="273" spans="1:20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1"/>
      <c r="P273" s="1"/>
      <c r="Q273" s="1"/>
      <c r="R273" s="1"/>
      <c r="S273" s="1"/>
      <c r="T273" s="1"/>
    </row>
    <row r="274" spans="1:20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1"/>
      <c r="P274" s="1"/>
      <c r="Q274" s="1"/>
      <c r="R274" s="1"/>
      <c r="S274" s="1"/>
      <c r="T274" s="1"/>
    </row>
    <row r="275" spans="1:20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1"/>
      <c r="P275" s="1"/>
      <c r="Q275" s="1"/>
      <c r="R275" s="1"/>
      <c r="S275" s="1"/>
      <c r="T275" s="1"/>
    </row>
    <row r="276" spans="1:20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1"/>
      <c r="P276" s="1"/>
      <c r="Q276" s="1"/>
      <c r="R276" s="1"/>
      <c r="S276" s="1"/>
      <c r="T276" s="1"/>
    </row>
    <row r="277" spans="1:20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1"/>
      <c r="P277" s="1"/>
      <c r="Q277" s="1"/>
      <c r="R277" s="1"/>
      <c r="S277" s="1"/>
      <c r="T277" s="1"/>
    </row>
    <row r="278" spans="1:20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1"/>
      <c r="P278" s="1"/>
      <c r="Q278" s="1"/>
      <c r="R278" s="1"/>
      <c r="S278" s="1"/>
      <c r="T278" s="1"/>
    </row>
    <row r="279" spans="1:20" ht="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1"/>
      <c r="P279" s="1"/>
      <c r="Q279" s="1"/>
      <c r="R279" s="1"/>
      <c r="S279" s="1"/>
      <c r="T279" s="1"/>
    </row>
    <row r="280" spans="1:20" ht="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1"/>
      <c r="P280" s="1"/>
      <c r="Q280" s="1"/>
      <c r="R280" s="1"/>
      <c r="S280" s="1"/>
      <c r="T280" s="1"/>
    </row>
    <row r="281" spans="1:20" ht="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1"/>
      <c r="P281" s="1"/>
      <c r="Q281" s="1"/>
      <c r="R281" s="1"/>
      <c r="S281" s="1"/>
      <c r="T281" s="1"/>
    </row>
    <row r="282" spans="1:20" ht="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1"/>
      <c r="P282" s="1"/>
      <c r="Q282" s="1"/>
      <c r="R282" s="1"/>
      <c r="S282" s="1"/>
      <c r="T282" s="1"/>
    </row>
    <row r="283" spans="1:20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1"/>
      <c r="P283" s="1"/>
      <c r="Q283" s="1"/>
      <c r="R283" s="1"/>
      <c r="S283" s="1"/>
      <c r="T283" s="1"/>
    </row>
    <row r="284" spans="1:20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1"/>
      <c r="P284" s="1"/>
      <c r="Q284" s="1"/>
      <c r="R284" s="1"/>
      <c r="S284" s="1"/>
      <c r="T284" s="1"/>
    </row>
    <row r="285" spans="1:20" ht="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1"/>
      <c r="P285" s="1"/>
      <c r="Q285" s="1"/>
      <c r="R285" s="1"/>
      <c r="S285" s="1"/>
      <c r="T285" s="1"/>
    </row>
    <row r="286" spans="1:20" ht="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1"/>
      <c r="P286" s="1"/>
      <c r="Q286" s="1"/>
      <c r="R286" s="1"/>
      <c r="S286" s="1"/>
      <c r="T286" s="1"/>
    </row>
    <row r="287" spans="1:20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1"/>
      <c r="P287" s="1"/>
      <c r="Q287" s="1"/>
      <c r="R287" s="1"/>
      <c r="S287" s="1"/>
      <c r="T287" s="1"/>
    </row>
    <row r="288" spans="1:20" ht="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1"/>
      <c r="P288" s="1"/>
      <c r="Q288" s="1"/>
      <c r="R288" s="1"/>
      <c r="S288" s="1"/>
      <c r="T288" s="1"/>
    </row>
    <row r="289" spans="1:20" ht="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1"/>
      <c r="P289" s="1"/>
      <c r="Q289" s="1"/>
      <c r="R289" s="1"/>
      <c r="S289" s="1"/>
      <c r="T289" s="1"/>
    </row>
    <row r="290" spans="1:20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1"/>
      <c r="P290" s="1"/>
      <c r="Q290" s="1"/>
      <c r="R290" s="1"/>
      <c r="S290" s="1"/>
      <c r="T290" s="1"/>
    </row>
    <row r="291" spans="1:20" ht="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1"/>
      <c r="P291" s="1"/>
      <c r="Q291" s="1"/>
      <c r="R291" s="1"/>
      <c r="S291" s="1"/>
      <c r="T291" s="1"/>
    </row>
    <row r="292" spans="1:20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1"/>
      <c r="P292" s="1"/>
      <c r="Q292" s="1"/>
      <c r="R292" s="1"/>
      <c r="S292" s="1"/>
      <c r="T292" s="1"/>
    </row>
    <row r="293" spans="1:20" ht="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1"/>
      <c r="P293" s="1"/>
      <c r="Q293" s="1"/>
      <c r="R293" s="1"/>
      <c r="S293" s="1"/>
      <c r="T293" s="1"/>
    </row>
    <row r="294" spans="1:20" ht="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1"/>
      <c r="P294" s="1"/>
      <c r="Q294" s="1"/>
      <c r="R294" s="1"/>
      <c r="S294" s="1"/>
      <c r="T294" s="1"/>
    </row>
    <row r="295" spans="1:20" ht="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1"/>
      <c r="P295" s="1"/>
      <c r="Q295" s="1"/>
      <c r="R295" s="1"/>
      <c r="S295" s="1"/>
      <c r="T295" s="1"/>
    </row>
    <row r="296" spans="1:20" ht="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1"/>
      <c r="P296" s="1"/>
      <c r="Q296" s="1"/>
      <c r="R296" s="1"/>
      <c r="S296" s="1"/>
      <c r="T296" s="1"/>
    </row>
    <row r="297" spans="1:20" ht="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1"/>
      <c r="P297" s="1"/>
      <c r="Q297" s="1"/>
      <c r="R297" s="1"/>
      <c r="S297" s="1"/>
      <c r="T297" s="1"/>
    </row>
    <row r="298" spans="1:20" ht="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1"/>
      <c r="P298" s="1"/>
      <c r="Q298" s="1"/>
      <c r="R298" s="1"/>
      <c r="S298" s="1"/>
      <c r="T298" s="1"/>
    </row>
    <row r="299" spans="1:20" ht="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1"/>
      <c r="P299" s="1"/>
      <c r="Q299" s="1"/>
      <c r="R299" s="1"/>
      <c r="S299" s="1"/>
      <c r="T299" s="1"/>
    </row>
    <row r="300" spans="1:20" ht="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1"/>
      <c r="P300" s="1"/>
      <c r="Q300" s="1"/>
      <c r="R300" s="1"/>
      <c r="S300" s="1"/>
      <c r="T300" s="1"/>
    </row>
    <row r="301" spans="1:20" ht="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1"/>
      <c r="P301" s="1"/>
      <c r="Q301" s="1"/>
      <c r="R301" s="1"/>
      <c r="S301" s="1"/>
      <c r="T301" s="1"/>
    </row>
    <row r="302" spans="1:20" ht="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1"/>
      <c r="P302" s="1"/>
      <c r="Q302" s="1"/>
      <c r="R302" s="1"/>
      <c r="S302" s="1"/>
      <c r="T302" s="1"/>
    </row>
    <row r="303" spans="1:20" ht="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1"/>
      <c r="P303" s="1"/>
      <c r="Q303" s="1"/>
      <c r="R303" s="1"/>
      <c r="S303" s="1"/>
      <c r="T303" s="1"/>
    </row>
    <row r="304" spans="1:20" ht="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1"/>
      <c r="P304" s="1"/>
      <c r="Q304" s="1"/>
      <c r="R304" s="1"/>
      <c r="S304" s="1"/>
      <c r="T304" s="1"/>
    </row>
    <row r="305" spans="1:20" ht="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1"/>
      <c r="P305" s="1"/>
      <c r="Q305" s="1"/>
      <c r="R305" s="1"/>
      <c r="S305" s="1"/>
      <c r="T305" s="1"/>
    </row>
    <row r="306" spans="1:20" ht="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1"/>
      <c r="P306" s="1"/>
      <c r="Q306" s="1"/>
      <c r="R306" s="1"/>
      <c r="S306" s="1"/>
      <c r="T306" s="1"/>
    </row>
    <row r="307" spans="1:20" ht="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1"/>
      <c r="P307" s="1"/>
      <c r="Q307" s="1"/>
      <c r="R307" s="1"/>
      <c r="S307" s="1"/>
      <c r="T307" s="1"/>
    </row>
    <row r="308" spans="1:20" ht="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1"/>
      <c r="P308" s="1"/>
      <c r="Q308" s="1"/>
      <c r="R308" s="1"/>
      <c r="S308" s="1"/>
      <c r="T308" s="1"/>
    </row>
    <row r="309" spans="1:20" ht="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1"/>
      <c r="P309" s="1"/>
      <c r="Q309" s="1"/>
      <c r="R309" s="1"/>
      <c r="S309" s="1"/>
      <c r="T309" s="1"/>
    </row>
    <row r="310" spans="1:20" ht="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1"/>
      <c r="P310" s="1"/>
      <c r="Q310" s="1"/>
      <c r="R310" s="1"/>
      <c r="S310" s="1"/>
      <c r="T310" s="1"/>
    </row>
    <row r="311" spans="1:20" ht="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1"/>
      <c r="P311" s="1"/>
      <c r="Q311" s="1"/>
      <c r="R311" s="1"/>
      <c r="S311" s="1"/>
      <c r="T311" s="1"/>
    </row>
    <row r="312" spans="1:20" ht="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1"/>
      <c r="P312" s="1"/>
      <c r="Q312" s="1"/>
      <c r="R312" s="1"/>
      <c r="S312" s="1"/>
      <c r="T312" s="1"/>
    </row>
    <row r="313" spans="1:20" ht="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1"/>
      <c r="P313" s="1"/>
      <c r="Q313" s="1"/>
      <c r="R313" s="1"/>
      <c r="S313" s="1"/>
      <c r="T313" s="1"/>
    </row>
    <row r="314" spans="1:20" ht="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1"/>
      <c r="P314" s="1"/>
      <c r="Q314" s="1"/>
      <c r="R314" s="1"/>
      <c r="S314" s="1"/>
      <c r="T314" s="1"/>
    </row>
    <row r="315" spans="1:20" ht="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1"/>
      <c r="P315" s="1"/>
      <c r="Q315" s="1"/>
      <c r="R315" s="1"/>
      <c r="S315" s="1"/>
      <c r="T315" s="1"/>
    </row>
    <row r="316" spans="1:20" ht="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1"/>
      <c r="P316" s="1"/>
      <c r="Q316" s="1"/>
      <c r="R316" s="1"/>
      <c r="S316" s="1"/>
      <c r="T316" s="1"/>
    </row>
    <row r="317" spans="1:20" ht="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1"/>
      <c r="P317" s="1"/>
      <c r="Q317" s="1"/>
      <c r="R317" s="1"/>
      <c r="S317" s="1"/>
      <c r="T317" s="1"/>
    </row>
    <row r="318" spans="1:20" ht="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1"/>
      <c r="P318" s="1"/>
      <c r="Q318" s="1"/>
      <c r="R318" s="1"/>
      <c r="S318" s="1"/>
      <c r="T318" s="1"/>
    </row>
    <row r="319" spans="1:20" ht="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1"/>
      <c r="P319" s="1"/>
      <c r="Q319" s="1"/>
      <c r="R319" s="1"/>
      <c r="S319" s="1"/>
      <c r="T319" s="1"/>
    </row>
    <row r="320" spans="1:20" ht="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1"/>
      <c r="P320" s="1"/>
      <c r="Q320" s="1"/>
      <c r="R320" s="1"/>
      <c r="S320" s="1"/>
      <c r="T320" s="1"/>
    </row>
    <row r="321" spans="1:20" ht="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1"/>
      <c r="P321" s="1"/>
      <c r="Q321" s="1"/>
      <c r="R321" s="1"/>
      <c r="S321" s="1"/>
      <c r="T321" s="1"/>
    </row>
    <row r="322" spans="1:20" ht="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1"/>
      <c r="P322" s="1"/>
      <c r="Q322" s="1"/>
      <c r="R322" s="1"/>
      <c r="S322" s="1"/>
      <c r="T322" s="1"/>
    </row>
    <row r="323" spans="1:20" ht="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1"/>
      <c r="P323" s="1"/>
      <c r="Q323" s="1"/>
      <c r="R323" s="1"/>
      <c r="S323" s="1"/>
      <c r="T323" s="1"/>
    </row>
    <row r="324" spans="1:20" ht="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1"/>
      <c r="P324" s="1"/>
      <c r="Q324" s="1"/>
      <c r="R324" s="1"/>
      <c r="S324" s="1"/>
      <c r="T324" s="1"/>
    </row>
    <row r="325" spans="1:20" ht="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1"/>
      <c r="P325" s="1"/>
      <c r="Q325" s="1"/>
      <c r="R325" s="1"/>
      <c r="S325" s="1"/>
      <c r="T325" s="1"/>
    </row>
    <row r="326" spans="1:20" ht="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1"/>
      <c r="P326" s="1"/>
      <c r="Q326" s="1"/>
      <c r="R326" s="1"/>
      <c r="S326" s="1"/>
      <c r="T326" s="1"/>
    </row>
    <row r="327" spans="1:20" ht="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1"/>
      <c r="P327" s="1"/>
      <c r="Q327" s="1"/>
      <c r="R327" s="1"/>
      <c r="S327" s="1"/>
      <c r="T327" s="1"/>
    </row>
    <row r="328" spans="1:20" ht="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1"/>
      <c r="P328" s="1"/>
      <c r="Q328" s="1"/>
      <c r="R328" s="1"/>
      <c r="S328" s="1"/>
      <c r="T328" s="1"/>
    </row>
    <row r="329" spans="1:20" ht="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1"/>
      <c r="P329" s="1"/>
      <c r="Q329" s="1"/>
      <c r="R329" s="1"/>
      <c r="S329" s="1"/>
      <c r="T329" s="1"/>
    </row>
    <row r="330" spans="1:20" ht="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1"/>
      <c r="P330" s="1"/>
      <c r="Q330" s="1"/>
      <c r="R330" s="1"/>
      <c r="S330" s="1"/>
      <c r="T330" s="1"/>
    </row>
    <row r="331" spans="1:20" ht="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1"/>
      <c r="P331" s="1"/>
      <c r="Q331" s="1"/>
      <c r="R331" s="1"/>
      <c r="S331" s="1"/>
      <c r="T331" s="1"/>
    </row>
    <row r="332" spans="1:20" ht="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1"/>
      <c r="P332" s="1"/>
      <c r="Q332" s="1"/>
      <c r="R332" s="1"/>
      <c r="S332" s="1"/>
      <c r="T332" s="1"/>
    </row>
    <row r="333" spans="1:20" ht="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1"/>
      <c r="P333" s="1"/>
      <c r="Q333" s="1"/>
      <c r="R333" s="1"/>
      <c r="S333" s="1"/>
      <c r="T333" s="1"/>
    </row>
    <row r="334" spans="1:20" ht="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1"/>
      <c r="P334" s="1"/>
      <c r="Q334" s="1"/>
      <c r="R334" s="1"/>
      <c r="S334" s="1"/>
      <c r="T334" s="1"/>
    </row>
    <row r="335" spans="1:20" ht="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1"/>
      <c r="P335" s="1"/>
      <c r="Q335" s="1"/>
      <c r="R335" s="1"/>
      <c r="S335" s="1"/>
      <c r="T335" s="1"/>
    </row>
    <row r="336" spans="1:20" ht="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1"/>
      <c r="P336" s="1"/>
      <c r="Q336" s="1"/>
      <c r="R336" s="1"/>
      <c r="S336" s="1"/>
      <c r="T336" s="1"/>
    </row>
    <row r="337" spans="1:20" ht="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1"/>
      <c r="P337" s="1"/>
      <c r="Q337" s="1"/>
      <c r="R337" s="1"/>
      <c r="S337" s="1"/>
      <c r="T337" s="1"/>
    </row>
    <row r="338" spans="1:20" ht="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1"/>
      <c r="P338" s="1"/>
      <c r="Q338" s="1"/>
      <c r="R338" s="1"/>
      <c r="S338" s="1"/>
      <c r="T338" s="1"/>
    </row>
    <row r="339" spans="1:20" ht="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1"/>
      <c r="P339" s="1"/>
      <c r="Q339" s="1"/>
      <c r="R339" s="1"/>
      <c r="S339" s="1"/>
      <c r="T339" s="1"/>
    </row>
    <row r="340" spans="1:20" ht="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1"/>
      <c r="P340" s="1"/>
      <c r="Q340" s="1"/>
      <c r="R340" s="1"/>
      <c r="S340" s="1"/>
      <c r="T340" s="1"/>
    </row>
    <row r="341" spans="1:20" ht="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1"/>
      <c r="P341" s="1"/>
      <c r="Q341" s="1"/>
      <c r="R341" s="1"/>
      <c r="S341" s="1"/>
      <c r="T341" s="1"/>
    </row>
    <row r="342" spans="1:20" ht="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1"/>
      <c r="P342" s="1"/>
      <c r="Q342" s="1"/>
      <c r="R342" s="1"/>
      <c r="S342" s="1"/>
      <c r="T342" s="1"/>
    </row>
    <row r="343" spans="1:20" ht="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1"/>
      <c r="P343" s="1"/>
      <c r="Q343" s="1"/>
      <c r="R343" s="1"/>
      <c r="S343" s="1"/>
      <c r="T343" s="1"/>
    </row>
    <row r="344" spans="1:20" ht="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1"/>
      <c r="P344" s="1"/>
      <c r="Q344" s="1"/>
      <c r="R344" s="1"/>
      <c r="S344" s="1"/>
      <c r="T344" s="1"/>
    </row>
    <row r="345" spans="1:20" ht="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1"/>
      <c r="P345" s="1"/>
      <c r="Q345" s="1"/>
      <c r="R345" s="1"/>
      <c r="S345" s="1"/>
      <c r="T345" s="1"/>
    </row>
    <row r="346" spans="1:20" ht="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1"/>
      <c r="P346" s="1"/>
      <c r="Q346" s="1"/>
      <c r="R346" s="1"/>
      <c r="S346" s="1"/>
      <c r="T346" s="1"/>
    </row>
    <row r="347" spans="1:20" ht="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1"/>
      <c r="P347" s="1"/>
      <c r="Q347" s="1"/>
      <c r="R347" s="1"/>
      <c r="S347" s="1"/>
      <c r="T347" s="1"/>
    </row>
    <row r="348" spans="1:20" ht="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1"/>
      <c r="P348" s="1"/>
      <c r="Q348" s="1"/>
      <c r="R348" s="1"/>
      <c r="S348" s="1"/>
      <c r="T348" s="1"/>
    </row>
    <row r="349" spans="1:20" ht="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1"/>
      <c r="P349" s="1"/>
      <c r="Q349" s="1"/>
      <c r="R349" s="1"/>
      <c r="S349" s="1"/>
      <c r="T349" s="1"/>
    </row>
    <row r="350" spans="1:20" ht="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1"/>
      <c r="P350" s="1"/>
      <c r="Q350" s="1"/>
      <c r="R350" s="1"/>
      <c r="S350" s="1"/>
      <c r="T350" s="1"/>
    </row>
    <row r="351" spans="1:20" ht="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1"/>
      <c r="P351" s="1"/>
      <c r="Q351" s="1"/>
      <c r="R351" s="1"/>
      <c r="S351" s="1"/>
      <c r="T351" s="1"/>
    </row>
    <row r="352" spans="1:20" ht="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1"/>
      <c r="P352" s="1"/>
      <c r="Q352" s="1"/>
      <c r="R352" s="1"/>
      <c r="S352" s="1"/>
      <c r="T352" s="1"/>
    </row>
    <row r="353" spans="1:20" ht="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1"/>
      <c r="P353" s="1"/>
      <c r="Q353" s="1"/>
      <c r="R353" s="1"/>
      <c r="S353" s="1"/>
      <c r="T353" s="1"/>
    </row>
    <row r="354" spans="1:20" ht="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1"/>
      <c r="P354" s="1"/>
      <c r="Q354" s="1"/>
      <c r="R354" s="1"/>
      <c r="S354" s="1"/>
      <c r="T354" s="1"/>
    </row>
    <row r="355" spans="1:20" ht="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1"/>
      <c r="P355" s="1"/>
      <c r="Q355" s="1"/>
      <c r="R355" s="1"/>
      <c r="S355" s="1"/>
      <c r="T355" s="1"/>
    </row>
    <row r="356" spans="1:20" ht="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1"/>
      <c r="P356" s="1"/>
      <c r="Q356" s="1"/>
      <c r="R356" s="1"/>
      <c r="S356" s="1"/>
      <c r="T356" s="1"/>
    </row>
    <row r="357" spans="1:20" ht="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1"/>
      <c r="P357" s="1"/>
      <c r="Q357" s="1"/>
      <c r="R357" s="1"/>
      <c r="S357" s="1"/>
      <c r="T357" s="1"/>
    </row>
    <row r="358" spans="1:20" ht="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1"/>
      <c r="P358" s="1"/>
      <c r="Q358" s="1"/>
      <c r="R358" s="1"/>
      <c r="S358" s="1"/>
      <c r="T358" s="1"/>
    </row>
    <row r="359" spans="1:20" ht="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1"/>
      <c r="P359" s="1"/>
      <c r="Q359" s="1"/>
      <c r="R359" s="1"/>
      <c r="S359" s="1"/>
      <c r="T359" s="1"/>
    </row>
    <row r="360" spans="1:20" ht="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1"/>
      <c r="P360" s="1"/>
      <c r="Q360" s="1"/>
      <c r="R360" s="1"/>
      <c r="S360" s="1"/>
      <c r="T360" s="1"/>
    </row>
    <row r="361" spans="1:20" ht="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1"/>
      <c r="P361" s="1"/>
      <c r="Q361" s="1"/>
      <c r="R361" s="1"/>
      <c r="S361" s="1"/>
      <c r="T361" s="1"/>
    </row>
    <row r="362" spans="1:20" ht="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1"/>
      <c r="P362" s="1"/>
      <c r="Q362" s="1"/>
      <c r="R362" s="1"/>
      <c r="S362" s="1"/>
      <c r="T362" s="1"/>
    </row>
    <row r="363" spans="1:20" ht="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1"/>
      <c r="P363" s="1"/>
      <c r="Q363" s="1"/>
      <c r="R363" s="1"/>
      <c r="S363" s="1"/>
      <c r="T363" s="1"/>
    </row>
    <row r="364" spans="1:20" ht="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1"/>
      <c r="P364" s="1"/>
      <c r="Q364" s="1"/>
      <c r="R364" s="1"/>
      <c r="S364" s="1"/>
      <c r="T364" s="1"/>
    </row>
    <row r="365" spans="1:20" ht="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1"/>
      <c r="P365" s="1"/>
      <c r="Q365" s="1"/>
      <c r="R365" s="1"/>
      <c r="S365" s="1"/>
      <c r="T365" s="1"/>
    </row>
    <row r="366" spans="1:20" ht="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1"/>
      <c r="P366" s="1"/>
      <c r="Q366" s="1"/>
      <c r="R366" s="1"/>
      <c r="S366" s="1"/>
      <c r="T366" s="1"/>
    </row>
    <row r="367" spans="1:20" ht="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1"/>
      <c r="P367" s="1"/>
      <c r="Q367" s="1"/>
      <c r="R367" s="1"/>
      <c r="S367" s="1"/>
      <c r="T367" s="1"/>
    </row>
    <row r="368" spans="1:20" ht="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1"/>
      <c r="P368" s="1"/>
      <c r="Q368" s="1"/>
      <c r="R368" s="1"/>
      <c r="S368" s="1"/>
      <c r="T368" s="1"/>
    </row>
    <row r="369" spans="1:20" ht="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1"/>
      <c r="P369" s="1"/>
      <c r="Q369" s="1"/>
      <c r="R369" s="1"/>
      <c r="S369" s="1"/>
      <c r="T369" s="1"/>
    </row>
    <row r="370" spans="1:20" ht="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1"/>
      <c r="P370" s="1"/>
      <c r="Q370" s="1"/>
      <c r="R370" s="1"/>
      <c r="S370" s="1"/>
      <c r="T370" s="1"/>
    </row>
    <row r="371" spans="1:20" ht="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1"/>
      <c r="P371" s="1"/>
      <c r="Q371" s="1"/>
      <c r="R371" s="1"/>
      <c r="S371" s="1"/>
      <c r="T371" s="1"/>
    </row>
    <row r="372" spans="1:20" ht="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1"/>
      <c r="P372" s="1"/>
      <c r="Q372" s="1"/>
      <c r="R372" s="1"/>
      <c r="S372" s="1"/>
      <c r="T372" s="1"/>
    </row>
    <row r="373" spans="1:20" ht="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1"/>
      <c r="P373" s="1"/>
      <c r="Q373" s="1"/>
      <c r="R373" s="1"/>
      <c r="S373" s="1"/>
      <c r="T373" s="1"/>
    </row>
    <row r="374" spans="1:20" ht="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1"/>
      <c r="P374" s="1"/>
      <c r="Q374" s="1"/>
      <c r="R374" s="1"/>
      <c r="S374" s="1"/>
      <c r="T374" s="1"/>
    </row>
    <row r="375" spans="1:20" ht="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1"/>
      <c r="P375" s="1"/>
      <c r="Q375" s="1"/>
      <c r="R375" s="1"/>
      <c r="S375" s="1"/>
      <c r="T375" s="1"/>
    </row>
    <row r="376" spans="1:20" ht="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1"/>
      <c r="P376" s="1"/>
      <c r="Q376" s="1"/>
      <c r="R376" s="1"/>
      <c r="S376" s="1"/>
      <c r="T376" s="1"/>
    </row>
    <row r="377" spans="1:20" ht="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1"/>
      <c r="P377" s="1"/>
      <c r="Q377" s="1"/>
      <c r="R377" s="1"/>
      <c r="S377" s="1"/>
      <c r="T377" s="1"/>
    </row>
    <row r="378" spans="1:20" ht="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1"/>
      <c r="P378" s="1"/>
      <c r="Q378" s="1"/>
      <c r="R378" s="1"/>
      <c r="S378" s="1"/>
      <c r="T378" s="1"/>
    </row>
    <row r="379" spans="1:20" ht="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1"/>
      <c r="P379" s="1"/>
      <c r="Q379" s="1"/>
      <c r="R379" s="1"/>
      <c r="S379" s="1"/>
      <c r="T379" s="1"/>
    </row>
    <row r="380" spans="1:20" ht="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1"/>
      <c r="P380" s="1"/>
      <c r="Q380" s="1"/>
      <c r="R380" s="1"/>
      <c r="S380" s="1"/>
      <c r="T380" s="1"/>
    </row>
    <row r="381" spans="1:20" ht="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1"/>
      <c r="P381" s="1"/>
      <c r="Q381" s="1"/>
      <c r="R381" s="1"/>
      <c r="S381" s="1"/>
      <c r="T381" s="1"/>
    </row>
    <row r="382" spans="1:20" ht="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1"/>
      <c r="P382" s="1"/>
      <c r="Q382" s="1"/>
      <c r="R382" s="1"/>
      <c r="S382" s="1"/>
      <c r="T382" s="1"/>
    </row>
    <row r="383" spans="1:20" ht="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1"/>
      <c r="P383" s="1"/>
      <c r="Q383" s="1"/>
      <c r="R383" s="1"/>
      <c r="S383" s="1"/>
      <c r="T383" s="1"/>
    </row>
    <row r="384" spans="1:20" ht="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1"/>
      <c r="P384" s="1"/>
      <c r="Q384" s="1"/>
      <c r="R384" s="1"/>
      <c r="S384" s="1"/>
      <c r="T384" s="1"/>
    </row>
    <row r="385" spans="1:20" ht="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1"/>
      <c r="P385" s="1"/>
      <c r="Q385" s="1"/>
      <c r="R385" s="1"/>
      <c r="S385" s="1"/>
      <c r="T385" s="1"/>
    </row>
    <row r="386" spans="1:20" ht="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1"/>
      <c r="P386" s="1"/>
      <c r="Q386" s="1"/>
      <c r="R386" s="1"/>
      <c r="S386" s="1"/>
      <c r="T386" s="1"/>
    </row>
    <row r="387" spans="1:20" ht="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1"/>
      <c r="P387" s="1"/>
      <c r="Q387" s="1"/>
      <c r="R387" s="1"/>
      <c r="S387" s="1"/>
      <c r="T387" s="1"/>
    </row>
    <row r="388" spans="1:20" ht="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1"/>
      <c r="P388" s="1"/>
      <c r="Q388" s="1"/>
      <c r="R388" s="1"/>
      <c r="S388" s="1"/>
      <c r="T388" s="1"/>
    </row>
    <row r="389" spans="1:20" ht="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1"/>
      <c r="P389" s="1"/>
      <c r="Q389" s="1"/>
      <c r="R389" s="1"/>
      <c r="S389" s="1"/>
      <c r="T389" s="1"/>
    </row>
    <row r="390" spans="1:20" ht="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1"/>
      <c r="P390" s="1"/>
      <c r="Q390" s="1"/>
      <c r="R390" s="1"/>
      <c r="S390" s="1"/>
      <c r="T390" s="1"/>
    </row>
    <row r="391" spans="1:20" ht="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1"/>
      <c r="P391" s="1"/>
      <c r="Q391" s="1"/>
      <c r="R391" s="1"/>
      <c r="S391" s="1"/>
      <c r="T391" s="1"/>
    </row>
    <row r="392" spans="1:20" ht="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1"/>
      <c r="P392" s="1"/>
      <c r="Q392" s="1"/>
      <c r="R392" s="1"/>
      <c r="S392" s="1"/>
      <c r="T392" s="1"/>
    </row>
    <row r="393" spans="1:20" ht="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1"/>
      <c r="P393" s="1"/>
      <c r="Q393" s="1"/>
      <c r="R393" s="1"/>
      <c r="S393" s="1"/>
      <c r="T393" s="1"/>
    </row>
    <row r="394" spans="1:20" ht="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1"/>
      <c r="P394" s="1"/>
      <c r="Q394" s="1"/>
      <c r="R394" s="1"/>
      <c r="S394" s="1"/>
      <c r="T394" s="1"/>
    </row>
    <row r="395" spans="1:20" ht="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1"/>
      <c r="P395" s="1"/>
      <c r="Q395" s="1"/>
      <c r="R395" s="1"/>
      <c r="S395" s="1"/>
      <c r="T395" s="1"/>
    </row>
    <row r="396" spans="1:20" ht="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1"/>
      <c r="P396" s="1"/>
      <c r="Q396" s="1"/>
      <c r="R396" s="1"/>
      <c r="S396" s="1"/>
      <c r="T396" s="1"/>
    </row>
    <row r="397" spans="1:20" ht="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1"/>
      <c r="P397" s="1"/>
      <c r="Q397" s="1"/>
      <c r="R397" s="1"/>
      <c r="S397" s="1"/>
      <c r="T397" s="1"/>
    </row>
    <row r="398" spans="1:20" ht="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1"/>
      <c r="P398" s="1"/>
      <c r="Q398" s="1"/>
      <c r="R398" s="1"/>
      <c r="S398" s="1"/>
      <c r="T398" s="1"/>
    </row>
    <row r="399" spans="1:20" ht="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1"/>
      <c r="P399" s="1"/>
      <c r="Q399" s="1"/>
      <c r="R399" s="1"/>
      <c r="S399" s="1"/>
      <c r="T399" s="1"/>
    </row>
    <row r="400" spans="1:20" ht="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1"/>
      <c r="P400" s="1"/>
      <c r="Q400" s="1"/>
      <c r="R400" s="1"/>
      <c r="S400" s="1"/>
      <c r="T400" s="1"/>
    </row>
    <row r="401" spans="1:20" ht="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1"/>
      <c r="P401" s="1"/>
      <c r="Q401" s="1"/>
      <c r="R401" s="1"/>
      <c r="S401" s="1"/>
      <c r="T401" s="1"/>
    </row>
    <row r="402" spans="1:20" ht="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1"/>
      <c r="P402" s="1"/>
      <c r="Q402" s="1"/>
      <c r="R402" s="1"/>
      <c r="S402" s="1"/>
      <c r="T402" s="1"/>
    </row>
    <row r="403" spans="1:20" ht="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1"/>
      <c r="P403" s="1"/>
      <c r="Q403" s="1"/>
      <c r="R403" s="1"/>
      <c r="S403" s="1"/>
      <c r="T403" s="1"/>
    </row>
    <row r="404" spans="1:20" ht="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1"/>
      <c r="P404" s="1"/>
      <c r="Q404" s="1"/>
      <c r="R404" s="1"/>
      <c r="S404" s="1"/>
      <c r="T404" s="1"/>
    </row>
    <row r="405" spans="1:20" ht="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1"/>
      <c r="P405" s="1"/>
      <c r="Q405" s="1"/>
      <c r="R405" s="1"/>
      <c r="S405" s="1"/>
      <c r="T405" s="1"/>
    </row>
    <row r="406" spans="1:20" ht="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1"/>
      <c r="P406" s="1"/>
      <c r="Q406" s="1"/>
      <c r="R406" s="1"/>
      <c r="S406" s="1"/>
      <c r="T406" s="1"/>
    </row>
    <row r="407" spans="1:20" ht="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1"/>
      <c r="P407" s="1"/>
      <c r="Q407" s="1"/>
      <c r="R407" s="1"/>
      <c r="S407" s="1"/>
      <c r="T407" s="1"/>
    </row>
    <row r="408" spans="1:20" ht="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1"/>
      <c r="P408" s="1"/>
      <c r="Q408" s="1"/>
      <c r="R408" s="1"/>
      <c r="S408" s="1"/>
      <c r="T408" s="1"/>
    </row>
    <row r="409" spans="1:20" ht="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1"/>
      <c r="P409" s="1"/>
      <c r="Q409" s="1"/>
      <c r="R409" s="1"/>
      <c r="S409" s="1"/>
      <c r="T409" s="1"/>
    </row>
    <row r="410" spans="1:20" ht="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1"/>
      <c r="P410" s="1"/>
      <c r="Q410" s="1"/>
      <c r="R410" s="1"/>
      <c r="S410" s="1"/>
      <c r="T410" s="1"/>
    </row>
    <row r="411" spans="1:20" ht="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1"/>
      <c r="P411" s="1"/>
      <c r="Q411" s="1"/>
      <c r="R411" s="1"/>
      <c r="S411" s="1"/>
      <c r="T411" s="1"/>
    </row>
    <row r="412" spans="1:20" ht="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1"/>
      <c r="P412" s="1"/>
      <c r="Q412" s="1"/>
      <c r="R412" s="1"/>
      <c r="S412" s="1"/>
      <c r="T412" s="1"/>
    </row>
    <row r="413" spans="1:20" ht="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1"/>
      <c r="P413" s="1"/>
      <c r="Q413" s="1"/>
      <c r="R413" s="1"/>
      <c r="S413" s="1"/>
      <c r="T413" s="1"/>
    </row>
    <row r="414" spans="1:20" ht="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1"/>
      <c r="P414" s="1"/>
      <c r="Q414" s="1"/>
      <c r="R414" s="1"/>
      <c r="S414" s="1"/>
      <c r="T414" s="1"/>
    </row>
    <row r="415" spans="1:20" ht="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1"/>
      <c r="P415" s="1"/>
      <c r="Q415" s="1"/>
      <c r="R415" s="1"/>
      <c r="S415" s="1"/>
      <c r="T415" s="1"/>
    </row>
    <row r="416" spans="1:20" ht="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1"/>
      <c r="P416" s="1"/>
      <c r="Q416" s="1"/>
      <c r="R416" s="1"/>
      <c r="S416" s="1"/>
      <c r="T416" s="1"/>
    </row>
    <row r="417" spans="1:20" ht="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1"/>
      <c r="P417" s="1"/>
      <c r="Q417" s="1"/>
      <c r="R417" s="1"/>
      <c r="S417" s="1"/>
      <c r="T417" s="1"/>
    </row>
    <row r="418" spans="1:20" ht="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1"/>
      <c r="P418" s="1"/>
      <c r="Q418" s="1"/>
      <c r="R418" s="1"/>
      <c r="S418" s="1"/>
      <c r="T418" s="1"/>
    </row>
    <row r="419" spans="1:20" ht="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1"/>
      <c r="P419" s="1"/>
      <c r="Q419" s="1"/>
      <c r="R419" s="1"/>
      <c r="S419" s="1"/>
      <c r="T419" s="1"/>
    </row>
    <row r="420" spans="1:20" ht="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1"/>
      <c r="P420" s="1"/>
      <c r="Q420" s="1"/>
      <c r="R420" s="1"/>
      <c r="S420" s="1"/>
      <c r="T420" s="1"/>
    </row>
    <row r="421" spans="1:20" ht="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1"/>
      <c r="P421" s="1"/>
      <c r="Q421" s="1"/>
      <c r="R421" s="1"/>
      <c r="S421" s="1"/>
      <c r="T421" s="1"/>
    </row>
    <row r="422" spans="1:20" ht="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1"/>
      <c r="P422" s="1"/>
      <c r="Q422" s="1"/>
      <c r="R422" s="1"/>
      <c r="S422" s="1"/>
      <c r="T422" s="1"/>
    </row>
    <row r="423" spans="1:20" ht="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1"/>
      <c r="P423" s="1"/>
      <c r="Q423" s="1"/>
      <c r="R423" s="1"/>
      <c r="S423" s="1"/>
      <c r="T423" s="1"/>
    </row>
    <row r="424" spans="1:20" ht="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1"/>
      <c r="P424" s="1"/>
      <c r="Q424" s="1"/>
      <c r="R424" s="1"/>
      <c r="S424" s="1"/>
      <c r="T424" s="1"/>
    </row>
    <row r="425" spans="1:20" ht="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1"/>
      <c r="P425" s="1"/>
      <c r="Q425" s="1"/>
      <c r="R425" s="1"/>
      <c r="S425" s="1"/>
      <c r="T425" s="1"/>
    </row>
    <row r="426" spans="1:20" ht="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1"/>
      <c r="P426" s="1"/>
      <c r="Q426" s="1"/>
      <c r="R426" s="1"/>
      <c r="S426" s="1"/>
      <c r="T426" s="1"/>
    </row>
    <row r="427" spans="1:20" ht="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1"/>
      <c r="P427" s="1"/>
      <c r="Q427" s="1"/>
      <c r="R427" s="1"/>
      <c r="S427" s="1"/>
      <c r="T427" s="1"/>
    </row>
    <row r="428" spans="1:20" ht="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1"/>
      <c r="P428" s="1"/>
      <c r="Q428" s="1"/>
      <c r="R428" s="1"/>
      <c r="S428" s="1"/>
      <c r="T428" s="1"/>
    </row>
    <row r="429" spans="1:20" ht="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1"/>
      <c r="P429" s="1"/>
      <c r="Q429" s="1"/>
      <c r="R429" s="1"/>
      <c r="S429" s="1"/>
      <c r="T429" s="1"/>
    </row>
    <row r="430" spans="1:20" ht="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1"/>
      <c r="P430" s="1"/>
      <c r="Q430" s="1"/>
      <c r="R430" s="1"/>
      <c r="S430" s="1"/>
      <c r="T430" s="1"/>
    </row>
    <row r="431" spans="1:20" ht="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1"/>
      <c r="P431" s="1"/>
      <c r="Q431" s="1"/>
      <c r="R431" s="1"/>
      <c r="S431" s="1"/>
      <c r="T431" s="1"/>
    </row>
    <row r="432" spans="1:20" ht="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1"/>
      <c r="P432" s="1"/>
      <c r="Q432" s="1"/>
      <c r="R432" s="1"/>
      <c r="S432" s="1"/>
      <c r="T432" s="1"/>
    </row>
    <row r="433" spans="1:20" ht="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1"/>
      <c r="P433" s="1"/>
      <c r="Q433" s="1"/>
      <c r="R433" s="1"/>
      <c r="S433" s="1"/>
      <c r="T433" s="1"/>
    </row>
    <row r="434" spans="1:20" ht="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1"/>
      <c r="P434" s="1"/>
      <c r="Q434" s="1"/>
      <c r="R434" s="1"/>
      <c r="S434" s="1"/>
      <c r="T434" s="1"/>
    </row>
    <row r="435" spans="1:20" ht="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1"/>
      <c r="P435" s="1"/>
      <c r="Q435" s="1"/>
      <c r="R435" s="1"/>
      <c r="S435" s="1"/>
      <c r="T435" s="1"/>
    </row>
    <row r="436" spans="1:20" ht="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1"/>
      <c r="P436" s="1"/>
      <c r="Q436" s="1"/>
      <c r="R436" s="1"/>
      <c r="S436" s="1"/>
      <c r="T436" s="1"/>
    </row>
    <row r="437" spans="1:20" ht="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1"/>
      <c r="P437" s="1"/>
      <c r="Q437" s="1"/>
      <c r="R437" s="1"/>
      <c r="S437" s="1"/>
      <c r="T437" s="1"/>
    </row>
    <row r="438" spans="1:20" ht="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1"/>
      <c r="P438" s="1"/>
      <c r="Q438" s="1"/>
      <c r="R438" s="1"/>
      <c r="S438" s="1"/>
      <c r="T438" s="1"/>
    </row>
    <row r="439" spans="1:20" ht="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1"/>
      <c r="P439" s="1"/>
      <c r="Q439" s="1"/>
      <c r="R439" s="1"/>
      <c r="S439" s="1"/>
      <c r="T439" s="1"/>
    </row>
    <row r="440" spans="1:20" ht="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1"/>
      <c r="P440" s="1"/>
      <c r="Q440" s="1"/>
      <c r="R440" s="1"/>
      <c r="S440" s="1"/>
      <c r="T440" s="1"/>
    </row>
    <row r="441" spans="1:20" ht="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1"/>
      <c r="P441" s="1"/>
      <c r="Q441" s="1"/>
      <c r="R441" s="1"/>
      <c r="S441" s="1"/>
      <c r="T441" s="1"/>
    </row>
    <row r="442" spans="1:20" ht="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1"/>
      <c r="P442" s="1"/>
      <c r="Q442" s="1"/>
      <c r="R442" s="1"/>
      <c r="S442" s="1"/>
      <c r="T442" s="1"/>
    </row>
    <row r="443" spans="1:20" ht="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1"/>
      <c r="P443" s="1"/>
      <c r="Q443" s="1"/>
      <c r="R443" s="1"/>
      <c r="S443" s="1"/>
      <c r="T443" s="1"/>
    </row>
    <row r="444" spans="1:20" ht="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1"/>
      <c r="P444" s="1"/>
      <c r="Q444" s="1"/>
      <c r="R444" s="1"/>
      <c r="S444" s="1"/>
      <c r="T444" s="1"/>
    </row>
    <row r="445" spans="1:20" ht="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1"/>
      <c r="P445" s="1"/>
      <c r="Q445" s="1"/>
      <c r="R445" s="1"/>
      <c r="S445" s="1"/>
      <c r="T445" s="1"/>
    </row>
    <row r="446" spans="1:20" ht="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1"/>
      <c r="P446" s="1"/>
      <c r="Q446" s="1"/>
      <c r="R446" s="1"/>
      <c r="S446" s="1"/>
      <c r="T446" s="1"/>
    </row>
    <row r="447" spans="1:20" ht="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1"/>
      <c r="P447" s="1"/>
      <c r="Q447" s="1"/>
      <c r="R447" s="1"/>
      <c r="S447" s="1"/>
      <c r="T447" s="1"/>
    </row>
    <row r="448" spans="1:20" ht="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1"/>
      <c r="P448" s="1"/>
      <c r="Q448" s="1"/>
      <c r="R448" s="1"/>
      <c r="S448" s="1"/>
      <c r="T448" s="1"/>
    </row>
    <row r="449" spans="1:20" ht="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1"/>
      <c r="P449" s="1"/>
      <c r="Q449" s="1"/>
      <c r="R449" s="1"/>
      <c r="S449" s="1"/>
      <c r="T449" s="1"/>
    </row>
    <row r="450" spans="1:20" ht="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1"/>
      <c r="P450" s="1"/>
      <c r="Q450" s="1"/>
      <c r="R450" s="1"/>
      <c r="S450" s="1"/>
      <c r="T450" s="1"/>
    </row>
    <row r="451" spans="1:20" ht="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1"/>
      <c r="P451" s="1"/>
      <c r="Q451" s="1"/>
      <c r="R451" s="1"/>
      <c r="S451" s="1"/>
      <c r="T451" s="1"/>
    </row>
    <row r="452" spans="1:20" ht="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1"/>
      <c r="P452" s="1"/>
      <c r="Q452" s="1"/>
      <c r="R452" s="1"/>
      <c r="S452" s="1"/>
      <c r="T452" s="1"/>
    </row>
    <row r="453" spans="1:20" ht="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1"/>
      <c r="P453" s="1"/>
      <c r="Q453" s="1"/>
      <c r="R453" s="1"/>
      <c r="S453" s="1"/>
      <c r="T453" s="1"/>
    </row>
    <row r="454" spans="1:20" ht="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1"/>
      <c r="P454" s="1"/>
      <c r="Q454" s="1"/>
      <c r="R454" s="1"/>
      <c r="S454" s="1"/>
      <c r="T454" s="1"/>
    </row>
    <row r="455" spans="1:20" ht="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1"/>
      <c r="P455" s="1"/>
      <c r="Q455" s="1"/>
      <c r="R455" s="1"/>
      <c r="S455" s="1"/>
      <c r="T455" s="1"/>
    </row>
    <row r="456" spans="1:20" ht="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1"/>
      <c r="P456" s="1"/>
      <c r="Q456" s="1"/>
      <c r="R456" s="1"/>
      <c r="S456" s="1"/>
      <c r="T456" s="1"/>
    </row>
    <row r="457" spans="1:20" ht="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1"/>
      <c r="P457" s="1"/>
      <c r="Q457" s="1"/>
      <c r="R457" s="1"/>
      <c r="S457" s="1"/>
      <c r="T457" s="1"/>
    </row>
    <row r="458" spans="1:20" ht="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1"/>
      <c r="P458" s="1"/>
      <c r="Q458" s="1"/>
      <c r="R458" s="1"/>
      <c r="S458" s="1"/>
      <c r="T458" s="1"/>
    </row>
    <row r="459" spans="1:20" ht="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1"/>
      <c r="P459" s="1"/>
      <c r="Q459" s="1"/>
      <c r="R459" s="1"/>
      <c r="S459" s="1"/>
      <c r="T459" s="1"/>
    </row>
    <row r="460" spans="1:20" ht="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1"/>
      <c r="P460" s="1"/>
      <c r="Q460" s="1"/>
      <c r="R460" s="1"/>
      <c r="S460" s="1"/>
      <c r="T460" s="1"/>
    </row>
    <row r="461" spans="1:20" ht="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1"/>
      <c r="P461" s="1"/>
      <c r="Q461" s="1"/>
      <c r="R461" s="1"/>
      <c r="S461" s="1"/>
      <c r="T461" s="1"/>
    </row>
    <row r="462" spans="1:20" ht="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1"/>
      <c r="P462" s="1"/>
      <c r="Q462" s="1"/>
      <c r="R462" s="1"/>
      <c r="S462" s="1"/>
      <c r="T462" s="1"/>
    </row>
  </sheetData>
  <mergeCells count="2">
    <mergeCell ref="A2:N2"/>
    <mergeCell ref="A4:N4"/>
  </mergeCells>
  <printOptions gridLines="1"/>
  <pageMargins left="0.1968503937007874" right="0.1968503937007874" top="0.984251968503937" bottom="0.984251968503937" header="0.5118110236220472" footer="0.5118110236220472"/>
  <pageSetup horizontalDpi="600" verticalDpi="600" orientation="portrait" scale="59" r:id="rId1"/>
  <rowBreaks count="1" manualBreakCount="1">
    <brk id="5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1"/>
  <sheetViews>
    <sheetView zoomScale="70" zoomScaleNormal="70" workbookViewId="0" topLeftCell="A1">
      <pane ySplit="7" topLeftCell="BM190" activePane="bottomLeft" state="frozen"/>
      <selection pane="topLeft" activeCell="A1" sqref="A1"/>
      <selection pane="bottomLeft" activeCell="O308" sqref="O308"/>
    </sheetView>
  </sheetViews>
  <sheetFormatPr defaultColWidth="11.5546875" defaultRowHeight="15"/>
  <cols>
    <col min="1" max="1" width="5.5546875" style="11" customWidth="1"/>
    <col min="2" max="2" width="8.10546875" style="11" customWidth="1"/>
    <col min="3" max="3" width="12.21484375" style="11" customWidth="1"/>
    <col min="4" max="4" width="7.21484375" style="11" customWidth="1"/>
    <col min="5" max="5" width="10.5546875" style="11" bestFit="1" customWidth="1"/>
    <col min="6" max="7" width="6.77734375" style="11" customWidth="1"/>
    <col min="8" max="9" width="9.4453125" style="11" bestFit="1" customWidth="1"/>
    <col min="10" max="10" width="9.4453125" style="11" customWidth="1"/>
    <col min="11" max="12" width="9.4453125" style="11" bestFit="1" customWidth="1"/>
    <col min="13" max="13" width="8.21484375" style="11" customWidth="1"/>
    <col min="14" max="14" width="8.4453125" style="16" bestFit="1" customWidth="1"/>
    <col min="15" max="15" width="7.77734375" style="71" customWidth="1"/>
    <col min="16" max="16384" width="11.5546875" style="3" customWidth="1"/>
  </cols>
  <sheetData>
    <row r="1" spans="1:14" ht="15.75" thickBot="1">
      <c r="A1" s="29"/>
      <c r="B1" s="30"/>
      <c r="C1" s="31"/>
      <c r="D1" s="31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6" ht="18.75" thickBot="1">
      <c r="A2" s="32" t="s">
        <v>0</v>
      </c>
      <c r="B2" s="33"/>
      <c r="C2" s="34"/>
      <c r="D2" s="34"/>
      <c r="E2" s="34"/>
      <c r="F2" s="33"/>
      <c r="G2" s="33"/>
      <c r="H2" s="35"/>
      <c r="I2" s="34"/>
      <c r="J2" s="34"/>
      <c r="K2" s="34"/>
      <c r="L2" s="34"/>
      <c r="M2" s="36"/>
      <c r="N2" s="51" t="s">
        <v>30</v>
      </c>
      <c r="O2" s="72"/>
      <c r="P2" s="92"/>
    </row>
    <row r="3" spans="1:15" ht="15">
      <c r="A3" s="37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  <c r="N3" s="51" t="s">
        <v>30</v>
      </c>
      <c r="O3" s="71"/>
    </row>
    <row r="4" spans="1:15" ht="15">
      <c r="A4" s="41" t="s">
        <v>93</v>
      </c>
      <c r="B4" s="42"/>
      <c r="C4" s="43"/>
      <c r="D4" s="43"/>
      <c r="E4" s="42"/>
      <c r="F4" s="43"/>
      <c r="G4" s="43"/>
      <c r="H4" s="43"/>
      <c r="I4" s="43"/>
      <c r="J4" s="43"/>
      <c r="K4" s="43"/>
      <c r="L4" s="43"/>
      <c r="M4" s="44"/>
      <c r="N4" s="51" t="s">
        <v>30</v>
      </c>
      <c r="O4" s="71"/>
    </row>
    <row r="5" spans="1:14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2.75">
      <c r="A6" s="28" t="s">
        <v>31</v>
      </c>
      <c r="B6" s="9" t="s">
        <v>32</v>
      </c>
      <c r="C6" s="12" t="s">
        <v>33</v>
      </c>
      <c r="D6" s="13"/>
      <c r="E6" s="13"/>
      <c r="F6" s="13"/>
      <c r="G6" s="13"/>
      <c r="H6" s="13"/>
      <c r="I6" s="13"/>
      <c r="J6" s="13"/>
      <c r="K6" s="13"/>
      <c r="L6" s="13"/>
      <c r="M6" s="14"/>
      <c r="N6" s="69"/>
    </row>
    <row r="7" spans="1:15" ht="12.75">
      <c r="A7" s="8"/>
      <c r="B7" s="2"/>
      <c r="C7" s="27" t="s">
        <v>1</v>
      </c>
      <c r="D7" s="27" t="s">
        <v>2</v>
      </c>
      <c r="E7" s="27" t="s">
        <v>3</v>
      </c>
      <c r="F7" s="27" t="s">
        <v>4</v>
      </c>
      <c r="G7" s="27" t="s">
        <v>80</v>
      </c>
      <c r="H7" s="27" t="s">
        <v>5</v>
      </c>
      <c r="I7" s="27" t="s">
        <v>6</v>
      </c>
      <c r="J7" s="27" t="s">
        <v>87</v>
      </c>
      <c r="K7" s="27" t="s">
        <v>34</v>
      </c>
      <c r="L7" s="27" t="s">
        <v>35</v>
      </c>
      <c r="M7" s="27" t="s">
        <v>9</v>
      </c>
      <c r="N7" s="70" t="s">
        <v>10</v>
      </c>
      <c r="O7" s="73"/>
    </row>
    <row r="8" spans="1:2" ht="12.75">
      <c r="A8" s="15"/>
      <c r="B8" s="15"/>
    </row>
    <row r="9" spans="1:11" ht="12.75">
      <c r="A9" s="11" t="s">
        <v>36</v>
      </c>
      <c r="B9" s="11">
        <v>1984</v>
      </c>
      <c r="C9" s="11">
        <v>100</v>
      </c>
      <c r="D9" s="11">
        <v>115</v>
      </c>
      <c r="E9" s="11">
        <v>115</v>
      </c>
      <c r="H9" s="11">
        <v>163</v>
      </c>
      <c r="I9" s="11">
        <v>143</v>
      </c>
      <c r="K9" s="11">
        <v>171</v>
      </c>
    </row>
    <row r="10" spans="1:11" ht="12.75">
      <c r="A10" s="11" t="s">
        <v>36</v>
      </c>
      <c r="B10" s="11">
        <v>1985</v>
      </c>
      <c r="C10" s="11">
        <v>106</v>
      </c>
      <c r="D10" s="11">
        <v>106</v>
      </c>
      <c r="E10" s="11">
        <v>113</v>
      </c>
      <c r="H10" s="11">
        <v>162</v>
      </c>
      <c r="I10" s="11">
        <v>148</v>
      </c>
      <c r="K10" s="11">
        <v>183</v>
      </c>
    </row>
    <row r="11" spans="1:11" ht="12.75">
      <c r="A11" s="11" t="s">
        <v>36</v>
      </c>
      <c r="B11" s="11">
        <v>1986</v>
      </c>
      <c r="C11" s="11">
        <v>99</v>
      </c>
      <c r="D11" s="11">
        <v>113</v>
      </c>
      <c r="E11" s="11">
        <v>113</v>
      </c>
      <c r="H11" s="11">
        <v>161</v>
      </c>
      <c r="I11" s="11">
        <v>133</v>
      </c>
      <c r="K11" s="11">
        <v>168</v>
      </c>
    </row>
    <row r="12" spans="1:11" ht="12.75">
      <c r="A12" s="11" t="s">
        <v>36</v>
      </c>
      <c r="B12" s="11">
        <v>1987</v>
      </c>
      <c r="D12" s="11">
        <v>104</v>
      </c>
      <c r="E12" s="11">
        <v>111</v>
      </c>
      <c r="H12" s="11">
        <v>152</v>
      </c>
      <c r="I12" s="11">
        <v>132</v>
      </c>
      <c r="K12" s="11">
        <v>167</v>
      </c>
    </row>
    <row r="13" spans="1:11" ht="12.75">
      <c r="A13" s="11" t="s">
        <v>36</v>
      </c>
      <c r="B13" s="11">
        <v>1988</v>
      </c>
      <c r="C13" s="11">
        <v>95</v>
      </c>
      <c r="D13" s="11">
        <v>97</v>
      </c>
      <c r="E13" s="11">
        <v>109</v>
      </c>
      <c r="H13" s="11">
        <v>165</v>
      </c>
      <c r="I13" s="11">
        <v>144</v>
      </c>
      <c r="K13" s="11">
        <v>165</v>
      </c>
    </row>
    <row r="14" spans="1:12" ht="12.75">
      <c r="A14" s="11" t="s">
        <v>36</v>
      </c>
      <c r="B14" s="11">
        <v>1989</v>
      </c>
      <c r="C14" s="11">
        <v>107</v>
      </c>
      <c r="D14" s="11">
        <v>114</v>
      </c>
      <c r="E14" s="11">
        <v>121</v>
      </c>
      <c r="F14" s="11">
        <v>126</v>
      </c>
      <c r="H14" s="11">
        <v>163</v>
      </c>
      <c r="I14" s="11">
        <v>142</v>
      </c>
      <c r="K14" s="11">
        <v>177</v>
      </c>
      <c r="L14" s="11">
        <v>169</v>
      </c>
    </row>
    <row r="15" spans="1:13" ht="12.75">
      <c r="A15" s="11" t="s">
        <v>36</v>
      </c>
      <c r="B15" s="11">
        <v>1990</v>
      </c>
      <c r="C15" s="11">
        <v>107</v>
      </c>
      <c r="D15" s="11">
        <v>113</v>
      </c>
      <c r="E15" s="11">
        <v>120</v>
      </c>
      <c r="F15" s="11">
        <v>120</v>
      </c>
      <c r="H15" s="11">
        <v>177</v>
      </c>
      <c r="I15" s="11">
        <v>149</v>
      </c>
      <c r="K15" s="11">
        <v>169</v>
      </c>
      <c r="L15" s="11">
        <v>169</v>
      </c>
      <c r="M15" s="11">
        <v>170</v>
      </c>
    </row>
    <row r="16" spans="1:13" ht="12.75">
      <c r="A16" s="11" t="s">
        <v>36</v>
      </c>
      <c r="B16" s="11">
        <v>1991</v>
      </c>
      <c r="C16" s="11">
        <v>99</v>
      </c>
      <c r="D16" s="11">
        <v>99</v>
      </c>
      <c r="E16" s="11">
        <v>113</v>
      </c>
      <c r="F16" s="11">
        <v>113</v>
      </c>
      <c r="H16" s="11">
        <v>162</v>
      </c>
      <c r="I16" s="11">
        <v>134</v>
      </c>
      <c r="K16" s="11">
        <v>162</v>
      </c>
      <c r="L16" s="11">
        <v>162</v>
      </c>
      <c r="M16" s="11">
        <v>225</v>
      </c>
    </row>
    <row r="17" spans="1:13" ht="12.75">
      <c r="A17" s="11" t="s">
        <v>36</v>
      </c>
      <c r="B17" s="11">
        <v>1992</v>
      </c>
      <c r="C17" s="11">
        <v>114</v>
      </c>
      <c r="D17" s="11">
        <v>114</v>
      </c>
      <c r="E17" s="11">
        <v>125</v>
      </c>
      <c r="F17" s="11">
        <v>132</v>
      </c>
      <c r="H17" s="11">
        <v>167</v>
      </c>
      <c r="I17" s="11">
        <v>140</v>
      </c>
      <c r="K17" s="11">
        <v>167</v>
      </c>
      <c r="L17" s="11">
        <v>160</v>
      </c>
      <c r="M17" s="11">
        <v>201</v>
      </c>
    </row>
    <row r="18" spans="1:13" ht="12.75">
      <c r="A18" s="11" t="s">
        <v>36</v>
      </c>
      <c r="B18" s="11">
        <v>1993</v>
      </c>
      <c r="C18" s="11">
        <v>109</v>
      </c>
      <c r="D18" s="11">
        <v>109</v>
      </c>
      <c r="E18" s="11">
        <v>123</v>
      </c>
      <c r="F18" s="11">
        <v>130</v>
      </c>
      <c r="H18" s="11">
        <v>165</v>
      </c>
      <c r="I18" s="11">
        <v>151</v>
      </c>
      <c r="K18" s="11">
        <v>186</v>
      </c>
      <c r="L18" s="11">
        <v>179</v>
      </c>
      <c r="M18" s="11">
        <v>214</v>
      </c>
    </row>
    <row r="19" spans="1:13" ht="12.75">
      <c r="A19" s="11" t="s">
        <v>36</v>
      </c>
      <c r="B19" s="11">
        <v>1994</v>
      </c>
      <c r="C19" s="11">
        <v>108</v>
      </c>
      <c r="D19" s="11">
        <v>115</v>
      </c>
      <c r="E19" s="11">
        <v>122</v>
      </c>
      <c r="F19" s="11">
        <v>129</v>
      </c>
      <c r="H19" s="11">
        <v>171</v>
      </c>
      <c r="I19" s="11">
        <v>144</v>
      </c>
      <c r="K19" s="11">
        <v>171</v>
      </c>
      <c r="L19" s="11">
        <v>171</v>
      </c>
      <c r="M19" s="11">
        <v>241</v>
      </c>
    </row>
    <row r="20" spans="1:13" ht="12.75">
      <c r="A20" s="11" t="s">
        <v>36</v>
      </c>
      <c r="B20" s="11">
        <v>1995</v>
      </c>
      <c r="C20" s="11">
        <v>101</v>
      </c>
      <c r="D20" s="11">
        <v>114</v>
      </c>
      <c r="E20" s="11">
        <v>121</v>
      </c>
      <c r="F20" s="11">
        <v>121</v>
      </c>
      <c r="H20" s="11">
        <v>149</v>
      </c>
      <c r="I20" s="11">
        <v>143</v>
      </c>
      <c r="K20" s="11">
        <v>170</v>
      </c>
      <c r="L20" s="11">
        <v>163</v>
      </c>
      <c r="M20" s="11">
        <v>226</v>
      </c>
    </row>
    <row r="21" spans="1:15" ht="12.75">
      <c r="A21" s="11" t="s">
        <v>36</v>
      </c>
      <c r="B21" s="11">
        <v>1996</v>
      </c>
      <c r="C21" s="11">
        <v>106</v>
      </c>
      <c r="D21" s="11">
        <v>113</v>
      </c>
      <c r="E21" s="11">
        <v>113</v>
      </c>
      <c r="F21" s="11">
        <v>120</v>
      </c>
      <c r="H21" s="11">
        <v>148</v>
      </c>
      <c r="I21" s="11">
        <v>155</v>
      </c>
      <c r="K21" s="11">
        <v>184</v>
      </c>
      <c r="L21" s="11">
        <v>177</v>
      </c>
      <c r="M21" s="11">
        <v>225</v>
      </c>
      <c r="O21" s="74"/>
    </row>
    <row r="22" spans="1:15" ht="15">
      <c r="A22" s="11" t="s">
        <v>36</v>
      </c>
      <c r="B22" s="11">
        <v>1997</v>
      </c>
      <c r="C22" s="11">
        <v>111</v>
      </c>
      <c r="D22" s="11">
        <v>125</v>
      </c>
      <c r="E22" s="11">
        <v>125</v>
      </c>
      <c r="F22" s="11">
        <v>132</v>
      </c>
      <c r="H22" s="11">
        <v>174</v>
      </c>
      <c r="I22" s="11">
        <v>160</v>
      </c>
      <c r="K22" s="11">
        <v>181</v>
      </c>
      <c r="L22" s="11">
        <v>174</v>
      </c>
      <c r="M22" s="11">
        <v>209</v>
      </c>
      <c r="N22"/>
      <c r="O22" s="74"/>
    </row>
    <row r="23" spans="1:15" ht="15">
      <c r="A23" s="11" t="s">
        <v>36</v>
      </c>
      <c r="B23" s="11">
        <v>1998</v>
      </c>
      <c r="C23" s="80">
        <v>104</v>
      </c>
      <c r="D23" s="80">
        <v>104</v>
      </c>
      <c r="E23" s="80">
        <v>110</v>
      </c>
      <c r="F23" s="80">
        <v>117</v>
      </c>
      <c r="G23" s="80"/>
      <c r="H23" s="11">
        <v>139</v>
      </c>
      <c r="I23" s="80">
        <v>139</v>
      </c>
      <c r="J23" s="80"/>
      <c r="K23" s="80">
        <v>152</v>
      </c>
      <c r="L23" s="80">
        <v>152</v>
      </c>
      <c r="M23" s="80">
        <v>187</v>
      </c>
      <c r="N23"/>
      <c r="O23" s="74"/>
    </row>
    <row r="24" spans="1:15" ht="12.75">
      <c r="A24" s="11" t="s">
        <v>36</v>
      </c>
      <c r="B24" s="11">
        <v>1999</v>
      </c>
      <c r="C24" s="80">
        <v>109</v>
      </c>
      <c r="D24" s="80">
        <v>109</v>
      </c>
      <c r="E24" s="80">
        <v>109</v>
      </c>
      <c r="F24" s="80">
        <v>116</v>
      </c>
      <c r="G24" s="80"/>
      <c r="H24" s="11">
        <v>144</v>
      </c>
      <c r="I24" s="80">
        <v>144</v>
      </c>
      <c r="J24" s="80"/>
      <c r="K24" s="80">
        <v>158</v>
      </c>
      <c r="L24" s="80">
        <v>165</v>
      </c>
      <c r="M24" s="80">
        <v>193</v>
      </c>
      <c r="N24" s="80">
        <v>130</v>
      </c>
      <c r="O24" s="74"/>
    </row>
    <row r="25" spans="1:15" ht="12.75">
      <c r="A25" s="11" t="s">
        <v>36</v>
      </c>
      <c r="B25" s="11">
        <v>2000</v>
      </c>
      <c r="C25" s="80">
        <v>108</v>
      </c>
      <c r="D25" s="80">
        <v>129</v>
      </c>
      <c r="E25" s="80">
        <v>122</v>
      </c>
      <c r="F25" s="80">
        <v>122</v>
      </c>
      <c r="G25" s="80"/>
      <c r="H25" s="11">
        <v>157</v>
      </c>
      <c r="I25" s="80">
        <v>143</v>
      </c>
      <c r="J25" s="80"/>
      <c r="K25" s="80">
        <v>171</v>
      </c>
      <c r="L25" s="80">
        <v>171</v>
      </c>
      <c r="M25" s="80">
        <v>213</v>
      </c>
      <c r="N25" s="80"/>
      <c r="O25" s="74"/>
    </row>
    <row r="26" spans="1:15" ht="12.75">
      <c r="A26" s="11" t="s">
        <v>36</v>
      </c>
      <c r="B26" s="11">
        <v>2001</v>
      </c>
      <c r="C26" s="80">
        <v>107</v>
      </c>
      <c r="D26" s="80">
        <v>113</v>
      </c>
      <c r="E26" s="80">
        <v>120</v>
      </c>
      <c r="F26" s="80">
        <v>120</v>
      </c>
      <c r="G26" s="80"/>
      <c r="H26" s="11">
        <v>162</v>
      </c>
      <c r="I26" s="80">
        <v>128</v>
      </c>
      <c r="J26" s="80"/>
      <c r="K26" s="80">
        <v>162</v>
      </c>
      <c r="L26" s="80">
        <v>162</v>
      </c>
      <c r="M26" s="80">
        <v>190</v>
      </c>
      <c r="N26" s="80"/>
      <c r="O26" s="74"/>
    </row>
    <row r="27" spans="1:15" ht="12.75">
      <c r="A27" s="11" t="s">
        <v>36</v>
      </c>
      <c r="B27" s="68">
        <v>2002</v>
      </c>
      <c r="C27" s="96">
        <v>99</v>
      </c>
      <c r="D27" s="96">
        <v>105</v>
      </c>
      <c r="E27" s="96">
        <v>112</v>
      </c>
      <c r="F27" s="96">
        <v>112</v>
      </c>
      <c r="G27" s="96"/>
      <c r="H27" s="96">
        <v>154</v>
      </c>
      <c r="I27" s="96">
        <v>147</v>
      </c>
      <c r="J27" s="96"/>
      <c r="K27" s="96">
        <v>176</v>
      </c>
      <c r="L27" s="96">
        <v>176</v>
      </c>
      <c r="M27" s="96">
        <v>203</v>
      </c>
      <c r="N27" s="80"/>
      <c r="O27" s="91"/>
    </row>
    <row r="28" spans="1:15" ht="12.75">
      <c r="A28" s="11" t="s">
        <v>36</v>
      </c>
      <c r="B28" s="11">
        <v>2003</v>
      </c>
      <c r="C28" s="96">
        <v>104</v>
      </c>
      <c r="D28" s="96">
        <v>112</v>
      </c>
      <c r="E28" s="96">
        <v>125</v>
      </c>
      <c r="F28" s="96">
        <v>125</v>
      </c>
      <c r="G28" s="96"/>
      <c r="H28" s="96">
        <v>153</v>
      </c>
      <c r="I28" s="96">
        <v>153</v>
      </c>
      <c r="J28" s="96"/>
      <c r="K28" s="96">
        <v>174</v>
      </c>
      <c r="L28" s="96">
        <v>174</v>
      </c>
      <c r="M28" s="96">
        <v>202</v>
      </c>
      <c r="N28" s="80"/>
      <c r="O28" s="91"/>
    </row>
    <row r="29" spans="1:15" ht="15">
      <c r="A29" s="11" t="s">
        <v>36</v>
      </c>
      <c r="B29" s="11">
        <v>2004</v>
      </c>
      <c r="C29" s="99">
        <v>106</v>
      </c>
      <c r="D29" s="99">
        <v>110</v>
      </c>
      <c r="E29" s="99">
        <v>124</v>
      </c>
      <c r="F29" s="99">
        <v>124</v>
      </c>
      <c r="G29" s="99"/>
      <c r="H29" s="99">
        <v>146</v>
      </c>
      <c r="I29" s="99">
        <v>138</v>
      </c>
      <c r="J29" s="99"/>
      <c r="K29" s="99">
        <v>166</v>
      </c>
      <c r="L29" s="99">
        <v>187</v>
      </c>
      <c r="M29" s="99">
        <v>194</v>
      </c>
      <c r="N29" s="86"/>
      <c r="O29" s="91"/>
    </row>
    <row r="30" spans="1:15" ht="15">
      <c r="A30" s="11" t="s">
        <v>36</v>
      </c>
      <c r="B30" s="11">
        <v>2005</v>
      </c>
      <c r="C30" s="140">
        <v>101</v>
      </c>
      <c r="D30" s="140">
        <v>108</v>
      </c>
      <c r="E30" s="140">
        <v>115</v>
      </c>
      <c r="F30" s="140">
        <v>115</v>
      </c>
      <c r="G30" s="140"/>
      <c r="H30" s="140">
        <v>157</v>
      </c>
      <c r="I30" s="140">
        <v>136</v>
      </c>
      <c r="J30" s="140"/>
      <c r="K30" s="140">
        <v>171</v>
      </c>
      <c r="L30" s="140">
        <v>164</v>
      </c>
      <c r="M30" s="140">
        <v>192</v>
      </c>
      <c r="N30" s="139"/>
      <c r="O30" s="91"/>
    </row>
    <row r="31" spans="1:15" ht="15">
      <c r="A31" s="11" t="s">
        <v>36</v>
      </c>
      <c r="B31" s="11">
        <v>2006</v>
      </c>
      <c r="C31" s="145">
        <v>100</v>
      </c>
      <c r="D31" s="145">
        <v>108</v>
      </c>
      <c r="E31" s="145">
        <v>114</v>
      </c>
      <c r="F31" s="145">
        <v>114</v>
      </c>
      <c r="G31" s="145"/>
      <c r="H31" s="145">
        <v>149</v>
      </c>
      <c r="I31" s="145">
        <v>135</v>
      </c>
      <c r="J31" s="145">
        <v>135</v>
      </c>
      <c r="K31" s="145">
        <v>163</v>
      </c>
      <c r="L31" s="145">
        <v>170</v>
      </c>
      <c r="M31" s="145">
        <v>198</v>
      </c>
      <c r="N31" s="146"/>
      <c r="O31" s="91"/>
    </row>
    <row r="32" spans="3:14" ht="1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95"/>
    </row>
    <row r="33" spans="1:15" s="23" customFormat="1" ht="12.75">
      <c r="A33" s="18" t="str">
        <f>A21</f>
        <v>FRAN</v>
      </c>
      <c r="B33" s="18" t="s">
        <v>37</v>
      </c>
      <c r="C33" s="19">
        <f>AVERAGE(C9:C32)</f>
        <v>104.54545454545455</v>
      </c>
      <c r="D33" s="19">
        <f>AVERAGE(D9:D32)</f>
        <v>110.82608695652173</v>
      </c>
      <c r="E33" s="19">
        <f>AVERAGE(E9:E32)</f>
        <v>117.17391304347827</v>
      </c>
      <c r="F33" s="19">
        <f>AVERAGE(F9:F32)</f>
        <v>121.55555555555556</v>
      </c>
      <c r="G33" s="19"/>
      <c r="H33" s="19">
        <f aca="true" t="shared" si="0" ref="H33:N33">AVERAGE(H9:H32)</f>
        <v>158.2608695652174</v>
      </c>
      <c r="I33" s="19">
        <f t="shared" si="0"/>
        <v>142.65217391304347</v>
      </c>
      <c r="J33" s="19">
        <f t="shared" si="0"/>
        <v>135</v>
      </c>
      <c r="K33" s="19">
        <f t="shared" si="0"/>
        <v>170.17391304347825</v>
      </c>
      <c r="L33" s="19">
        <f t="shared" si="0"/>
        <v>169.16666666666666</v>
      </c>
      <c r="M33" s="19">
        <f t="shared" si="0"/>
        <v>204.88235294117646</v>
      </c>
      <c r="N33" s="19">
        <f t="shared" si="0"/>
        <v>130</v>
      </c>
      <c r="O33" s="71"/>
    </row>
    <row r="34" spans="1:15" s="23" customFormat="1" ht="12.75">
      <c r="A34" s="18" t="str">
        <f>A21</f>
        <v>FRAN</v>
      </c>
      <c r="B34" s="18" t="s">
        <v>38</v>
      </c>
      <c r="C34" s="20">
        <f>COUNT(C9:C32)</f>
        <v>22</v>
      </c>
      <c r="D34" s="20">
        <f>COUNT(D9:D32)</f>
        <v>23</v>
      </c>
      <c r="E34" s="20">
        <f>COUNT(E9:E32)</f>
        <v>23</v>
      </c>
      <c r="F34" s="20">
        <f>COUNT(F9:F32)</f>
        <v>18</v>
      </c>
      <c r="G34" s="20"/>
      <c r="H34" s="20">
        <f aca="true" t="shared" si="1" ref="H34:N34">COUNT(H9:H32)</f>
        <v>23</v>
      </c>
      <c r="I34" s="20">
        <f t="shared" si="1"/>
        <v>23</v>
      </c>
      <c r="J34" s="20">
        <f t="shared" si="1"/>
        <v>1</v>
      </c>
      <c r="K34" s="20">
        <f t="shared" si="1"/>
        <v>23</v>
      </c>
      <c r="L34" s="20">
        <f t="shared" si="1"/>
        <v>18</v>
      </c>
      <c r="M34" s="20">
        <f t="shared" si="1"/>
        <v>17</v>
      </c>
      <c r="N34" s="20">
        <f t="shared" si="1"/>
        <v>1</v>
      </c>
      <c r="O34" s="71"/>
    </row>
    <row r="35" spans="1:15" s="24" customFormat="1" ht="12.75">
      <c r="A35" s="18" t="str">
        <f>A21</f>
        <v>FRAN</v>
      </c>
      <c r="B35" s="21" t="s">
        <v>39</v>
      </c>
      <c r="C35" s="83">
        <f>C33+DATE(2005,12,31)</f>
        <v>38821.545454545456</v>
      </c>
      <c r="D35" s="83">
        <f aca="true" t="shared" si="2" ref="D35:N35">D33+DATE(2005,12,31)</f>
        <v>38827.82608695652</v>
      </c>
      <c r="E35" s="83">
        <f t="shared" si="2"/>
        <v>38834.17391304348</v>
      </c>
      <c r="F35" s="83">
        <f t="shared" si="2"/>
        <v>38838.555555555555</v>
      </c>
      <c r="G35" s="83"/>
      <c r="H35" s="83">
        <f t="shared" si="2"/>
        <v>38875.260869565216</v>
      </c>
      <c r="I35" s="83">
        <f t="shared" si="2"/>
        <v>38859.65217391304</v>
      </c>
      <c r="J35" s="83">
        <f t="shared" si="2"/>
        <v>38852</v>
      </c>
      <c r="K35" s="83">
        <f t="shared" si="2"/>
        <v>38887.17391304348</v>
      </c>
      <c r="L35" s="83">
        <f t="shared" si="2"/>
        <v>38886.166666666664</v>
      </c>
      <c r="M35" s="83">
        <f t="shared" si="2"/>
        <v>38921.882352941175</v>
      </c>
      <c r="N35" s="83">
        <f t="shared" si="2"/>
        <v>38847</v>
      </c>
      <c r="O35" s="71"/>
    </row>
    <row r="36" spans="1:15" s="23" customFormat="1" ht="14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71"/>
    </row>
    <row r="37" spans="1:15" s="23" customFormat="1" ht="12.75">
      <c r="A37" s="18" t="str">
        <f>A21</f>
        <v>FRAN</v>
      </c>
      <c r="B37" s="18" t="s">
        <v>40</v>
      </c>
      <c r="C37" s="22">
        <f>STDEV(C9:C32)</f>
        <v>4.7281051548140285</v>
      </c>
      <c r="D37" s="22">
        <f>STDEV(D9:D32)</f>
        <v>7.139214203723078</v>
      </c>
      <c r="E37" s="22">
        <f>STDEV(E9:E32)</f>
        <v>5.6218095914932045</v>
      </c>
      <c r="F37" s="22">
        <f>STDEV(F9:F32)</f>
        <v>6.446359868604542</v>
      </c>
      <c r="G37" s="22"/>
      <c r="H37" s="22">
        <f aca="true" t="shared" si="3" ref="H37:M37">STDEV(H9:H32)</f>
        <v>9.798967437737891</v>
      </c>
      <c r="I37" s="22">
        <f t="shared" si="3"/>
        <v>7.877520927828646</v>
      </c>
      <c r="J37" s="22" t="e">
        <f t="shared" si="3"/>
        <v>#DIV/0!</v>
      </c>
      <c r="K37" s="22">
        <f t="shared" si="3"/>
        <v>8.40807065704799</v>
      </c>
      <c r="L37" s="22">
        <f t="shared" si="3"/>
        <v>8.19074082694097</v>
      </c>
      <c r="M37" s="22">
        <f t="shared" si="3"/>
        <v>17.648945977526548</v>
      </c>
      <c r="N37" s="22"/>
      <c r="O37" s="71"/>
    </row>
    <row r="38" spans="1:15" s="23" customFormat="1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71"/>
    </row>
    <row r="39" spans="1:14" ht="12.75">
      <c r="A39" s="25" t="str">
        <f>A21</f>
        <v>FRAN</v>
      </c>
      <c r="B39" s="25" t="s">
        <v>41</v>
      </c>
      <c r="C39" s="25">
        <f>MIN(C9:C32)</f>
        <v>95</v>
      </c>
      <c r="D39" s="25">
        <f>MIN(D9:D32)</f>
        <v>97</v>
      </c>
      <c r="E39" s="25">
        <f>MIN(E9:E32)</f>
        <v>109</v>
      </c>
      <c r="F39" s="25">
        <f>MIN(F9:F32)</f>
        <v>112</v>
      </c>
      <c r="G39" s="25"/>
      <c r="H39" s="25">
        <f aca="true" t="shared" si="4" ref="H39:N39">MIN(H9:H32)</f>
        <v>139</v>
      </c>
      <c r="I39" s="25">
        <f t="shared" si="4"/>
        <v>128</v>
      </c>
      <c r="J39" s="25">
        <f>MIN(J9:J32)</f>
        <v>135</v>
      </c>
      <c r="K39" s="25">
        <f t="shared" si="4"/>
        <v>152</v>
      </c>
      <c r="L39" s="25">
        <f t="shared" si="4"/>
        <v>152</v>
      </c>
      <c r="M39" s="25">
        <f t="shared" si="4"/>
        <v>170</v>
      </c>
      <c r="N39" s="25">
        <f t="shared" si="4"/>
        <v>130</v>
      </c>
    </row>
    <row r="40" spans="1:14" ht="12.75">
      <c r="A40" s="25" t="str">
        <f>A21</f>
        <v>FRAN</v>
      </c>
      <c r="B40" s="26" t="s">
        <v>42</v>
      </c>
      <c r="C40" s="84">
        <f>C39+DATE(2005,12,31)</f>
        <v>38812</v>
      </c>
      <c r="D40" s="84">
        <f aca="true" t="shared" si="5" ref="D40:N40">D39+DATE(2005,12,31)</f>
        <v>38814</v>
      </c>
      <c r="E40" s="84">
        <f t="shared" si="5"/>
        <v>38826</v>
      </c>
      <c r="F40" s="84">
        <f t="shared" si="5"/>
        <v>38829</v>
      </c>
      <c r="G40" s="84"/>
      <c r="H40" s="84">
        <f t="shared" si="5"/>
        <v>38856</v>
      </c>
      <c r="I40" s="84">
        <f t="shared" si="5"/>
        <v>38845</v>
      </c>
      <c r="J40" s="84">
        <f t="shared" si="5"/>
        <v>38852</v>
      </c>
      <c r="K40" s="84">
        <f t="shared" si="5"/>
        <v>38869</v>
      </c>
      <c r="L40" s="84">
        <f t="shared" si="5"/>
        <v>38869</v>
      </c>
      <c r="M40" s="84">
        <f t="shared" si="5"/>
        <v>38887</v>
      </c>
      <c r="N40" s="84">
        <f t="shared" si="5"/>
        <v>38847</v>
      </c>
    </row>
    <row r="42" spans="1:13" ht="12.75">
      <c r="A42" s="11" t="s">
        <v>43</v>
      </c>
      <c r="B42" s="11">
        <v>1984</v>
      </c>
      <c r="C42" s="11">
        <v>100</v>
      </c>
      <c r="D42" s="11">
        <v>115</v>
      </c>
      <c r="H42" s="11">
        <v>163</v>
      </c>
      <c r="I42" s="11">
        <v>143</v>
      </c>
      <c r="K42" s="11">
        <v>171</v>
      </c>
      <c r="M42" s="11">
        <v>205</v>
      </c>
    </row>
    <row r="43" spans="1:13" ht="12.75">
      <c r="A43" s="11" t="s">
        <v>43</v>
      </c>
      <c r="B43" s="11">
        <v>1985</v>
      </c>
      <c r="C43" s="11">
        <v>106</v>
      </c>
      <c r="D43" s="11">
        <v>106</v>
      </c>
      <c r="E43" s="11">
        <v>115</v>
      </c>
      <c r="H43" s="11">
        <v>183</v>
      </c>
      <c r="I43" s="11">
        <v>141</v>
      </c>
      <c r="K43" s="11">
        <v>183</v>
      </c>
      <c r="M43" s="11">
        <v>219</v>
      </c>
    </row>
    <row r="44" spans="1:13" ht="12.75">
      <c r="A44" s="11" t="s">
        <v>43</v>
      </c>
      <c r="B44" s="11">
        <v>1986</v>
      </c>
      <c r="C44" s="11">
        <v>126</v>
      </c>
      <c r="D44" s="11">
        <v>113</v>
      </c>
      <c r="E44" s="11">
        <v>113</v>
      </c>
      <c r="H44" s="11">
        <v>161</v>
      </c>
      <c r="I44" s="11">
        <v>133</v>
      </c>
      <c r="K44" s="11">
        <v>161</v>
      </c>
      <c r="M44" s="11">
        <v>185</v>
      </c>
    </row>
    <row r="45" spans="1:13" ht="12.75">
      <c r="A45" s="11" t="s">
        <v>43</v>
      </c>
      <c r="B45" s="11">
        <v>1987</v>
      </c>
      <c r="D45" s="11">
        <v>104</v>
      </c>
      <c r="E45" s="11">
        <v>113</v>
      </c>
      <c r="H45" s="11">
        <v>152</v>
      </c>
      <c r="I45" s="11">
        <v>132</v>
      </c>
      <c r="K45" s="11">
        <v>160</v>
      </c>
      <c r="M45" s="11">
        <v>194</v>
      </c>
    </row>
    <row r="46" spans="1:13" ht="12.75">
      <c r="A46" s="11" t="s">
        <v>43</v>
      </c>
      <c r="B46" s="11">
        <v>1988</v>
      </c>
      <c r="C46" s="11">
        <v>95</v>
      </c>
      <c r="D46" s="11">
        <v>97</v>
      </c>
      <c r="E46" s="11">
        <v>111</v>
      </c>
      <c r="H46" s="11">
        <v>145</v>
      </c>
      <c r="I46" s="11">
        <v>144</v>
      </c>
      <c r="K46" s="11">
        <v>165</v>
      </c>
      <c r="M46" s="11">
        <v>193</v>
      </c>
    </row>
    <row r="47" spans="1:13" ht="12.75">
      <c r="A47" s="11" t="s">
        <v>43</v>
      </c>
      <c r="B47" s="11">
        <v>1989</v>
      </c>
      <c r="C47" s="11">
        <v>107</v>
      </c>
      <c r="D47" s="11">
        <v>114</v>
      </c>
      <c r="E47" s="11">
        <v>121</v>
      </c>
      <c r="F47" s="11">
        <v>121</v>
      </c>
      <c r="H47" s="11">
        <v>163</v>
      </c>
      <c r="I47" s="11">
        <v>149</v>
      </c>
      <c r="K47" s="11">
        <v>170</v>
      </c>
      <c r="L47" s="11">
        <v>183</v>
      </c>
      <c r="M47" s="11">
        <v>220</v>
      </c>
    </row>
    <row r="48" spans="1:13" ht="12.75">
      <c r="A48" s="11" t="s">
        <v>43</v>
      </c>
      <c r="B48" s="11">
        <v>1990</v>
      </c>
      <c r="C48" s="11">
        <v>107</v>
      </c>
      <c r="D48" s="11">
        <v>113</v>
      </c>
      <c r="E48" s="11">
        <v>120</v>
      </c>
      <c r="F48" s="11">
        <v>120</v>
      </c>
      <c r="H48" s="11">
        <v>169</v>
      </c>
      <c r="I48" s="11">
        <v>149</v>
      </c>
      <c r="K48" s="11">
        <v>177</v>
      </c>
      <c r="L48" s="11">
        <v>177</v>
      </c>
      <c r="M48" s="11">
        <v>184</v>
      </c>
    </row>
    <row r="49" spans="1:13" ht="12.75">
      <c r="A49" s="11" t="s">
        <v>43</v>
      </c>
      <c r="B49" s="11">
        <v>1991</v>
      </c>
      <c r="C49" s="11">
        <v>99</v>
      </c>
      <c r="D49" s="11">
        <v>99</v>
      </c>
      <c r="E49" s="11">
        <v>113</v>
      </c>
      <c r="F49" s="11">
        <v>113</v>
      </c>
      <c r="H49" s="11">
        <v>141</v>
      </c>
      <c r="I49" s="11">
        <v>134</v>
      </c>
      <c r="K49" s="11">
        <v>162</v>
      </c>
      <c r="L49" s="11">
        <v>162</v>
      </c>
      <c r="M49" s="11">
        <v>225</v>
      </c>
    </row>
    <row r="50" spans="1:13" ht="12.75">
      <c r="A50" s="11" t="s">
        <v>43</v>
      </c>
      <c r="B50" s="11">
        <v>1992</v>
      </c>
      <c r="C50" s="11">
        <v>114</v>
      </c>
      <c r="D50" s="11">
        <v>114</v>
      </c>
      <c r="E50" s="11">
        <v>118</v>
      </c>
      <c r="F50" s="11">
        <v>125</v>
      </c>
      <c r="H50" s="11">
        <v>160</v>
      </c>
      <c r="I50" s="11">
        <v>146</v>
      </c>
      <c r="K50" s="11">
        <v>167</v>
      </c>
      <c r="L50" s="11">
        <v>195</v>
      </c>
      <c r="M50" s="11">
        <v>201</v>
      </c>
    </row>
    <row r="51" spans="1:13" ht="12.75">
      <c r="A51" s="11" t="s">
        <v>43</v>
      </c>
      <c r="B51" s="11">
        <v>1993</v>
      </c>
      <c r="C51" s="11">
        <v>109</v>
      </c>
      <c r="D51" s="11">
        <v>109</v>
      </c>
      <c r="E51" s="11">
        <v>123</v>
      </c>
      <c r="F51" s="11">
        <v>130</v>
      </c>
      <c r="H51" s="11">
        <v>179</v>
      </c>
      <c r="I51" s="11">
        <v>137</v>
      </c>
      <c r="K51" s="11">
        <v>186</v>
      </c>
      <c r="L51" s="11">
        <v>193</v>
      </c>
      <c r="M51" s="11">
        <v>221</v>
      </c>
    </row>
    <row r="52" spans="1:13" ht="12.75">
      <c r="A52" s="11" t="s">
        <v>43</v>
      </c>
      <c r="B52" s="11">
        <v>1994</v>
      </c>
      <c r="C52" s="11">
        <v>108</v>
      </c>
      <c r="D52" s="11">
        <v>115</v>
      </c>
      <c r="E52" s="11">
        <v>122</v>
      </c>
      <c r="F52" s="11">
        <v>129</v>
      </c>
      <c r="H52" s="11">
        <v>178</v>
      </c>
      <c r="I52" s="11">
        <v>144</v>
      </c>
      <c r="K52" s="11">
        <v>171</v>
      </c>
      <c r="L52" s="11">
        <v>185</v>
      </c>
      <c r="M52" s="11">
        <v>199</v>
      </c>
    </row>
    <row r="53" spans="1:13" ht="12.75">
      <c r="A53" s="11" t="s">
        <v>43</v>
      </c>
      <c r="B53" s="11">
        <v>1995</v>
      </c>
      <c r="C53" s="11">
        <v>108</v>
      </c>
      <c r="D53" s="11">
        <v>114</v>
      </c>
      <c r="E53" s="11">
        <v>114</v>
      </c>
      <c r="F53" s="11">
        <v>121</v>
      </c>
      <c r="H53" s="11">
        <v>163</v>
      </c>
      <c r="I53" s="11">
        <v>143</v>
      </c>
      <c r="K53" s="11">
        <v>170</v>
      </c>
      <c r="L53" s="11">
        <v>163</v>
      </c>
      <c r="M53" s="11">
        <v>198</v>
      </c>
    </row>
    <row r="54" spans="1:15" ht="12.75">
      <c r="A54" s="11" t="s">
        <v>43</v>
      </c>
      <c r="B54" s="11">
        <v>1996</v>
      </c>
      <c r="C54" s="11">
        <v>106</v>
      </c>
      <c r="D54" s="11">
        <v>113</v>
      </c>
      <c r="E54" s="11">
        <v>113</v>
      </c>
      <c r="F54" s="11">
        <v>120</v>
      </c>
      <c r="H54" s="11">
        <v>148</v>
      </c>
      <c r="I54" s="11">
        <v>155</v>
      </c>
      <c r="K54" s="11">
        <v>197</v>
      </c>
      <c r="L54" s="11">
        <v>169</v>
      </c>
      <c r="M54" s="11">
        <v>239</v>
      </c>
      <c r="O54" s="75"/>
    </row>
    <row r="55" spans="1:15" ht="12.75">
      <c r="A55" s="11" t="s">
        <v>43</v>
      </c>
      <c r="B55" s="11">
        <v>1997</v>
      </c>
      <c r="C55" s="11">
        <v>111</v>
      </c>
      <c r="D55" s="11">
        <v>111</v>
      </c>
      <c r="E55" s="11">
        <v>118</v>
      </c>
      <c r="F55" s="11">
        <v>132</v>
      </c>
      <c r="H55" s="11">
        <v>167</v>
      </c>
      <c r="I55" s="11">
        <v>160</v>
      </c>
      <c r="K55" s="11">
        <v>174</v>
      </c>
      <c r="L55" s="11">
        <v>174</v>
      </c>
      <c r="M55" s="11">
        <v>202</v>
      </c>
      <c r="N55" s="16">
        <v>140</v>
      </c>
      <c r="O55" s="74"/>
    </row>
    <row r="56" spans="1:15" ht="12.75">
      <c r="A56" s="11" t="s">
        <v>43</v>
      </c>
      <c r="B56" s="11">
        <v>1998</v>
      </c>
      <c r="C56" s="11">
        <v>104</v>
      </c>
      <c r="D56" s="11">
        <v>104</v>
      </c>
      <c r="E56" s="11">
        <v>110</v>
      </c>
      <c r="F56" s="11">
        <v>124</v>
      </c>
      <c r="H56" s="11">
        <v>139</v>
      </c>
      <c r="I56" s="11">
        <v>131</v>
      </c>
      <c r="K56" s="11">
        <v>159</v>
      </c>
      <c r="L56" s="11">
        <v>166</v>
      </c>
      <c r="M56" s="11">
        <v>180</v>
      </c>
      <c r="O56" s="74"/>
    </row>
    <row r="57" spans="1:15" ht="12.75">
      <c r="A57" s="11" t="s">
        <v>43</v>
      </c>
      <c r="B57" s="11">
        <v>1999</v>
      </c>
      <c r="C57" s="11">
        <v>109</v>
      </c>
      <c r="D57" s="11">
        <v>109</v>
      </c>
      <c r="E57" s="11">
        <v>109</v>
      </c>
      <c r="F57" s="11">
        <v>116</v>
      </c>
      <c r="H57" s="11">
        <v>151</v>
      </c>
      <c r="I57" s="11">
        <v>137</v>
      </c>
      <c r="K57" s="11">
        <v>158</v>
      </c>
      <c r="L57" s="11">
        <v>165</v>
      </c>
      <c r="M57" s="11">
        <v>163</v>
      </c>
      <c r="N57" s="11">
        <v>130</v>
      </c>
      <c r="O57" s="74"/>
    </row>
    <row r="58" spans="1:15" ht="12.75">
      <c r="A58" s="11" t="s">
        <v>43</v>
      </c>
      <c r="B58" s="11">
        <v>2000</v>
      </c>
      <c r="C58" s="11">
        <v>108</v>
      </c>
      <c r="D58" s="11">
        <v>116</v>
      </c>
      <c r="E58" s="11">
        <v>122</v>
      </c>
      <c r="F58" s="11">
        <v>122</v>
      </c>
      <c r="H58" s="11">
        <v>164</v>
      </c>
      <c r="I58" s="11">
        <v>143</v>
      </c>
      <c r="K58" s="11">
        <v>178</v>
      </c>
      <c r="L58" s="11">
        <v>178</v>
      </c>
      <c r="M58" s="11">
        <v>199</v>
      </c>
      <c r="N58" s="11"/>
      <c r="O58" s="74"/>
    </row>
    <row r="59" spans="1:15" ht="12.75">
      <c r="A59" s="11" t="s">
        <v>43</v>
      </c>
      <c r="B59" s="11">
        <v>2001</v>
      </c>
      <c r="C59" s="11">
        <v>113</v>
      </c>
      <c r="D59" s="11">
        <v>113</v>
      </c>
      <c r="E59" s="11">
        <v>113</v>
      </c>
      <c r="F59" s="11">
        <v>128</v>
      </c>
      <c r="H59" s="11">
        <v>142</v>
      </c>
      <c r="I59" s="11">
        <v>134</v>
      </c>
      <c r="K59" s="11">
        <v>162</v>
      </c>
      <c r="L59" s="11">
        <v>169</v>
      </c>
      <c r="M59" s="11">
        <v>190</v>
      </c>
      <c r="N59" s="11">
        <v>128</v>
      </c>
      <c r="O59" s="74"/>
    </row>
    <row r="60" spans="1:15" ht="12.75">
      <c r="A60" s="11" t="s">
        <v>43</v>
      </c>
      <c r="B60" s="68">
        <v>2002</v>
      </c>
      <c r="C60" s="97">
        <v>99</v>
      </c>
      <c r="D60" s="97">
        <v>105</v>
      </c>
      <c r="E60" s="97">
        <v>112</v>
      </c>
      <c r="F60" s="97">
        <v>112</v>
      </c>
      <c r="G60" s="97"/>
      <c r="H60" s="97">
        <v>147</v>
      </c>
      <c r="I60" s="97">
        <v>133</v>
      </c>
      <c r="J60" s="97"/>
      <c r="K60" s="97">
        <v>168</v>
      </c>
      <c r="L60" s="97">
        <v>189</v>
      </c>
      <c r="M60" s="97">
        <v>203</v>
      </c>
      <c r="N60" s="11"/>
      <c r="O60" s="74"/>
    </row>
    <row r="61" spans="1:15" ht="12.75">
      <c r="A61" s="11" t="s">
        <v>43</v>
      </c>
      <c r="B61" s="11">
        <v>2003</v>
      </c>
      <c r="C61" s="96">
        <v>104</v>
      </c>
      <c r="D61" s="96">
        <v>112</v>
      </c>
      <c r="E61" s="96">
        <v>125</v>
      </c>
      <c r="F61" s="96">
        <v>125</v>
      </c>
      <c r="G61" s="96"/>
      <c r="H61" s="97">
        <v>160</v>
      </c>
      <c r="I61" s="97">
        <v>146</v>
      </c>
      <c r="J61" s="97"/>
      <c r="K61" s="97">
        <v>174</v>
      </c>
      <c r="L61" s="97">
        <v>181</v>
      </c>
      <c r="M61" s="97">
        <v>209</v>
      </c>
      <c r="N61" s="11">
        <v>146</v>
      </c>
      <c r="O61" s="74"/>
    </row>
    <row r="62" spans="1:15" ht="12.75">
      <c r="A62" s="11" t="s">
        <v>43</v>
      </c>
      <c r="B62" s="11">
        <v>2004</v>
      </c>
      <c r="C62" s="96">
        <v>106</v>
      </c>
      <c r="D62" s="96">
        <v>110</v>
      </c>
      <c r="E62" s="96">
        <v>117</v>
      </c>
      <c r="F62" s="96">
        <v>124</v>
      </c>
      <c r="G62" s="96">
        <v>124</v>
      </c>
      <c r="H62" s="96">
        <v>166</v>
      </c>
      <c r="I62" s="96">
        <v>138</v>
      </c>
      <c r="J62" s="96"/>
      <c r="K62" s="96">
        <v>166</v>
      </c>
      <c r="L62" s="96">
        <v>173</v>
      </c>
      <c r="M62" s="96">
        <v>194</v>
      </c>
      <c r="N62" s="96"/>
      <c r="O62" s="74"/>
    </row>
    <row r="63" spans="1:15" ht="12.75">
      <c r="A63" s="11" t="s">
        <v>43</v>
      </c>
      <c r="B63" s="11">
        <v>2005</v>
      </c>
      <c r="C63" s="96">
        <v>101</v>
      </c>
      <c r="D63" s="96">
        <v>108</v>
      </c>
      <c r="E63" s="96">
        <v>101</v>
      </c>
      <c r="F63" s="96">
        <v>108</v>
      </c>
      <c r="G63" s="96">
        <v>136</v>
      </c>
      <c r="H63" s="96">
        <v>157</v>
      </c>
      <c r="I63" s="96">
        <v>144</v>
      </c>
      <c r="J63" s="96"/>
      <c r="K63" s="96">
        <v>164</v>
      </c>
      <c r="L63" s="96">
        <v>164</v>
      </c>
      <c r="M63" s="96">
        <v>206</v>
      </c>
      <c r="N63" s="96"/>
      <c r="O63" s="74"/>
    </row>
    <row r="64" spans="1:15" ht="12.75">
      <c r="A64" s="11" t="s">
        <v>43</v>
      </c>
      <c r="B64" s="11">
        <v>2006</v>
      </c>
      <c r="C64" s="96">
        <v>100</v>
      </c>
      <c r="D64" s="96">
        <v>100</v>
      </c>
      <c r="E64" s="96">
        <v>100</v>
      </c>
      <c r="F64" s="96">
        <v>114</v>
      </c>
      <c r="G64" s="96">
        <v>128</v>
      </c>
      <c r="H64" s="96">
        <v>149</v>
      </c>
      <c r="I64" s="96">
        <v>135</v>
      </c>
      <c r="J64" s="96"/>
      <c r="K64" s="96">
        <v>163</v>
      </c>
      <c r="L64" s="96">
        <v>177</v>
      </c>
      <c r="M64" s="96">
        <v>205</v>
      </c>
      <c r="N64" s="96"/>
      <c r="O64" s="74"/>
    </row>
    <row r="65" spans="3:15" ht="15"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95"/>
      <c r="O65" s="74"/>
    </row>
    <row r="66" spans="1:15" s="23" customFormat="1" ht="12.75">
      <c r="A66" s="18" t="str">
        <f>A54</f>
        <v>HEMM</v>
      </c>
      <c r="B66" s="18" t="s">
        <v>37</v>
      </c>
      <c r="C66" s="20">
        <f>AVERAGE(C42:C65)</f>
        <v>106.36363636363636</v>
      </c>
      <c r="D66" s="20">
        <f aca="true" t="shared" si="6" ref="D66:N66">AVERAGE(D42:D65)</f>
        <v>109.30434782608695</v>
      </c>
      <c r="E66" s="20">
        <f t="shared" si="6"/>
        <v>114.68181818181819</v>
      </c>
      <c r="F66" s="20">
        <f t="shared" si="6"/>
        <v>121.33333333333333</v>
      </c>
      <c r="G66" s="20">
        <f t="shared" si="6"/>
        <v>129.33333333333334</v>
      </c>
      <c r="H66" s="20">
        <f t="shared" si="6"/>
        <v>158.56521739130434</v>
      </c>
      <c r="I66" s="20">
        <f t="shared" si="6"/>
        <v>141.34782608695653</v>
      </c>
      <c r="J66" s="20" t="e">
        <f t="shared" si="6"/>
        <v>#DIV/0!</v>
      </c>
      <c r="K66" s="20">
        <f t="shared" si="6"/>
        <v>169.82608695652175</v>
      </c>
      <c r="L66" s="20">
        <f t="shared" si="6"/>
        <v>175.72222222222223</v>
      </c>
      <c r="M66" s="20">
        <f t="shared" si="6"/>
        <v>201.47826086956522</v>
      </c>
      <c r="N66" s="20">
        <f t="shared" si="6"/>
        <v>136</v>
      </c>
      <c r="O66" s="71"/>
    </row>
    <row r="67" spans="1:15" s="23" customFormat="1" ht="12.75">
      <c r="A67" s="18" t="str">
        <f>A54</f>
        <v>HEMM</v>
      </c>
      <c r="B67" s="18" t="s">
        <v>38</v>
      </c>
      <c r="C67" s="20">
        <f>COUNT(C42:C65)</f>
        <v>22</v>
      </c>
      <c r="D67" s="20">
        <f aca="true" t="shared" si="7" ref="D67:N67">COUNT(D42:D65)</f>
        <v>23</v>
      </c>
      <c r="E67" s="20">
        <f t="shared" si="7"/>
        <v>22</v>
      </c>
      <c r="F67" s="20">
        <f t="shared" si="7"/>
        <v>18</v>
      </c>
      <c r="G67" s="20">
        <f t="shared" si="7"/>
        <v>3</v>
      </c>
      <c r="H67" s="20">
        <f t="shared" si="7"/>
        <v>23</v>
      </c>
      <c r="I67" s="20">
        <f t="shared" si="7"/>
        <v>23</v>
      </c>
      <c r="J67" s="20">
        <f>COUNT(J42:J65)</f>
        <v>0</v>
      </c>
      <c r="K67" s="20">
        <f t="shared" si="7"/>
        <v>23</v>
      </c>
      <c r="L67" s="20">
        <f t="shared" si="7"/>
        <v>18</v>
      </c>
      <c r="M67" s="20">
        <f t="shared" si="7"/>
        <v>23</v>
      </c>
      <c r="N67" s="20">
        <f t="shared" si="7"/>
        <v>4</v>
      </c>
      <c r="O67" s="71"/>
    </row>
    <row r="68" spans="1:15" s="24" customFormat="1" ht="12.75">
      <c r="A68" s="18" t="str">
        <f>A54</f>
        <v>HEMM</v>
      </c>
      <c r="B68" s="21" t="s">
        <v>39</v>
      </c>
      <c r="C68" s="83">
        <f>C66+DATE(2005,12,31)</f>
        <v>38823.36363636364</v>
      </c>
      <c r="D68" s="83">
        <f aca="true" t="shared" si="8" ref="D68:N68">D66+DATE(2005,12,31)</f>
        <v>38826.30434782609</v>
      </c>
      <c r="E68" s="83">
        <f t="shared" si="8"/>
        <v>38831.681818181816</v>
      </c>
      <c r="F68" s="83">
        <f t="shared" si="8"/>
        <v>38838.333333333336</v>
      </c>
      <c r="G68" s="83">
        <f t="shared" si="8"/>
        <v>38846.333333333336</v>
      </c>
      <c r="H68" s="83">
        <f t="shared" si="8"/>
        <v>38875.565217391304</v>
      </c>
      <c r="I68" s="83">
        <f t="shared" si="8"/>
        <v>38858.34782608696</v>
      </c>
      <c r="J68" s="83" t="e">
        <f>J66+DATE(2005,12,31)</f>
        <v>#DIV/0!</v>
      </c>
      <c r="K68" s="83">
        <f t="shared" si="8"/>
        <v>38886.82608695652</v>
      </c>
      <c r="L68" s="83">
        <f t="shared" si="8"/>
        <v>38892.72222222222</v>
      </c>
      <c r="M68" s="83">
        <f t="shared" si="8"/>
        <v>38918.47826086957</v>
      </c>
      <c r="N68" s="83">
        <f t="shared" si="8"/>
        <v>38853</v>
      </c>
      <c r="O68" s="71"/>
    </row>
    <row r="69" spans="1:15" s="23" customFormat="1" ht="14.2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71"/>
    </row>
    <row r="70" spans="1:15" s="23" customFormat="1" ht="12.75">
      <c r="A70" s="18" t="str">
        <f>A54</f>
        <v>HEMM</v>
      </c>
      <c r="B70" s="18" t="s">
        <v>40</v>
      </c>
      <c r="C70" s="22">
        <f>STDEV(C42:C65)</f>
        <v>6.514054070461847</v>
      </c>
      <c r="D70" s="22">
        <f aca="true" t="shared" si="9" ref="D70:N70">STDEV(D42:D65)</f>
        <v>5.530368906063576</v>
      </c>
      <c r="E70" s="22">
        <f t="shared" si="9"/>
        <v>6.439360835158017</v>
      </c>
      <c r="F70" s="22">
        <f t="shared" si="9"/>
        <v>6.659800385632484</v>
      </c>
      <c r="G70" s="22"/>
      <c r="H70" s="22">
        <f t="shared" si="9"/>
        <v>12.2764596871653</v>
      </c>
      <c r="I70" s="22">
        <f t="shared" si="9"/>
        <v>7.5534982603015335</v>
      </c>
      <c r="J70" s="22" t="e">
        <f>STDEV(J42:J65)</f>
        <v>#DIV/0!</v>
      </c>
      <c r="K70" s="22">
        <f t="shared" si="9"/>
        <v>9.566286321875028</v>
      </c>
      <c r="L70" s="22">
        <f t="shared" si="9"/>
        <v>10.345817885136924</v>
      </c>
      <c r="M70" s="22">
        <f t="shared" si="9"/>
        <v>16.45343170951775</v>
      </c>
      <c r="N70" s="22">
        <f t="shared" si="9"/>
        <v>8.48528137423857</v>
      </c>
      <c r="O70" s="71"/>
    </row>
    <row r="71" spans="1:15" s="23" customFormat="1" ht="12.75">
      <c r="A71" s="16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71"/>
    </row>
    <row r="72" spans="1:14" ht="12.75">
      <c r="A72" s="25" t="str">
        <f>A54</f>
        <v>HEMM</v>
      </c>
      <c r="B72" s="25" t="s">
        <v>41</v>
      </c>
      <c r="C72" s="25">
        <f>MIN(C42:C65)</f>
        <v>95</v>
      </c>
      <c r="D72" s="25">
        <f aca="true" t="shared" si="10" ref="D72:N72">MIN(D42:D65)</f>
        <v>97</v>
      </c>
      <c r="E72" s="25">
        <f t="shared" si="10"/>
        <v>100</v>
      </c>
      <c r="F72" s="25">
        <f t="shared" si="10"/>
        <v>108</v>
      </c>
      <c r="G72" s="25">
        <f t="shared" si="10"/>
        <v>124</v>
      </c>
      <c r="H72" s="25">
        <f t="shared" si="10"/>
        <v>139</v>
      </c>
      <c r="I72" s="25">
        <f t="shared" si="10"/>
        <v>131</v>
      </c>
      <c r="J72" s="25">
        <f>MIN(J42:J65)</f>
        <v>0</v>
      </c>
      <c r="K72" s="25">
        <f t="shared" si="10"/>
        <v>158</v>
      </c>
      <c r="L72" s="25">
        <f t="shared" si="10"/>
        <v>162</v>
      </c>
      <c r="M72" s="25">
        <f t="shared" si="10"/>
        <v>163</v>
      </c>
      <c r="N72" s="25">
        <f t="shared" si="10"/>
        <v>128</v>
      </c>
    </row>
    <row r="73" spans="1:14" ht="12.75">
      <c r="A73" s="25" t="str">
        <f>A54</f>
        <v>HEMM</v>
      </c>
      <c r="B73" s="26" t="s">
        <v>42</v>
      </c>
      <c r="C73" s="84">
        <f>C72+DATE(2005,12,31)</f>
        <v>38812</v>
      </c>
      <c r="D73" s="84">
        <f aca="true" t="shared" si="11" ref="D73:N73">D72+DATE(2005,12,31)</f>
        <v>38814</v>
      </c>
      <c r="E73" s="84">
        <f t="shared" si="11"/>
        <v>38817</v>
      </c>
      <c r="F73" s="84">
        <f t="shared" si="11"/>
        <v>38825</v>
      </c>
      <c r="G73" s="84">
        <f t="shared" si="11"/>
        <v>38841</v>
      </c>
      <c r="H73" s="84">
        <f t="shared" si="11"/>
        <v>38856</v>
      </c>
      <c r="I73" s="84">
        <f t="shared" si="11"/>
        <v>38848</v>
      </c>
      <c r="J73" s="84">
        <f t="shared" si="11"/>
        <v>38717</v>
      </c>
      <c r="K73" s="84">
        <f t="shared" si="11"/>
        <v>38875</v>
      </c>
      <c r="L73" s="84">
        <f t="shared" si="11"/>
        <v>38879</v>
      </c>
      <c r="M73" s="84">
        <f t="shared" si="11"/>
        <v>38880</v>
      </c>
      <c r="N73" s="84">
        <f t="shared" si="11"/>
        <v>38845</v>
      </c>
    </row>
    <row r="75" spans="1:13" ht="12.75">
      <c r="A75" s="11" t="s">
        <v>44</v>
      </c>
      <c r="B75" s="11">
        <v>1984</v>
      </c>
      <c r="C75" s="11">
        <v>109</v>
      </c>
      <c r="D75" s="11">
        <v>116</v>
      </c>
      <c r="E75" s="11">
        <v>116</v>
      </c>
      <c r="H75" s="11">
        <v>206</v>
      </c>
      <c r="K75" s="11">
        <v>172</v>
      </c>
      <c r="L75" s="11">
        <v>186</v>
      </c>
      <c r="M75" s="11">
        <v>206</v>
      </c>
    </row>
    <row r="76" spans="1:13" ht="12.75">
      <c r="A76" s="11" t="s">
        <v>44</v>
      </c>
      <c r="B76" s="11">
        <v>1985</v>
      </c>
      <c r="C76" s="11">
        <v>108</v>
      </c>
      <c r="D76" s="11">
        <v>108</v>
      </c>
      <c r="E76" s="11">
        <v>114</v>
      </c>
      <c r="H76" s="11">
        <v>197</v>
      </c>
      <c r="K76" s="11">
        <v>178</v>
      </c>
      <c r="M76" s="11">
        <v>248</v>
      </c>
    </row>
    <row r="77" spans="1:13" ht="12.75">
      <c r="A77" s="11" t="s">
        <v>44</v>
      </c>
      <c r="B77" s="11">
        <v>1986</v>
      </c>
      <c r="C77" s="11">
        <v>100</v>
      </c>
      <c r="D77" s="11">
        <v>107</v>
      </c>
      <c r="E77" s="11">
        <v>112</v>
      </c>
      <c r="H77" s="11">
        <v>189</v>
      </c>
      <c r="K77" s="11">
        <v>163</v>
      </c>
      <c r="M77" s="11">
        <v>226</v>
      </c>
    </row>
    <row r="78" spans="1:11" ht="12.75">
      <c r="A78" s="11" t="s">
        <v>44</v>
      </c>
      <c r="B78" s="11">
        <v>1987</v>
      </c>
      <c r="D78" s="11">
        <v>105</v>
      </c>
      <c r="E78" s="11">
        <v>112</v>
      </c>
      <c r="H78" s="11">
        <v>154</v>
      </c>
      <c r="I78" s="11">
        <v>147</v>
      </c>
      <c r="K78" s="11">
        <v>168</v>
      </c>
    </row>
    <row r="79" spans="1:11" ht="12.75">
      <c r="A79" s="11" t="s">
        <v>44</v>
      </c>
      <c r="B79" s="11">
        <v>1988</v>
      </c>
      <c r="C79" s="11">
        <v>95</v>
      </c>
      <c r="D79" s="11">
        <v>109</v>
      </c>
      <c r="E79" s="11">
        <v>123</v>
      </c>
      <c r="H79" s="11">
        <v>193</v>
      </c>
      <c r="K79" s="11">
        <v>172</v>
      </c>
    </row>
    <row r="80" spans="1:12" ht="12.75">
      <c r="A80" s="11" t="s">
        <v>44</v>
      </c>
      <c r="B80" s="11">
        <v>1989</v>
      </c>
      <c r="C80" s="11">
        <v>107</v>
      </c>
      <c r="D80" s="11">
        <v>107</v>
      </c>
      <c r="E80" s="11">
        <v>121</v>
      </c>
      <c r="F80" s="11">
        <v>128</v>
      </c>
      <c r="I80" s="11">
        <v>142</v>
      </c>
      <c r="K80" s="11">
        <v>163</v>
      </c>
      <c r="L80" s="11">
        <v>183</v>
      </c>
    </row>
    <row r="81" spans="1:12" ht="12.75">
      <c r="A81" s="11" t="s">
        <v>44</v>
      </c>
      <c r="B81" s="11">
        <v>1990</v>
      </c>
      <c r="C81" s="11">
        <v>113</v>
      </c>
      <c r="D81" s="11">
        <v>113</v>
      </c>
      <c r="E81" s="11">
        <v>120</v>
      </c>
      <c r="F81" s="11">
        <v>120</v>
      </c>
      <c r="H81" s="11">
        <v>169</v>
      </c>
      <c r="I81" s="11">
        <v>156</v>
      </c>
      <c r="K81" s="11">
        <v>177</v>
      </c>
      <c r="L81" s="11">
        <v>169</v>
      </c>
    </row>
    <row r="82" spans="1:12" ht="12.75">
      <c r="A82" s="11" t="s">
        <v>44</v>
      </c>
      <c r="B82" s="11">
        <v>1991</v>
      </c>
      <c r="C82" s="11">
        <v>106</v>
      </c>
      <c r="D82" s="11">
        <v>106</v>
      </c>
      <c r="E82" s="11">
        <v>120</v>
      </c>
      <c r="F82" s="11">
        <v>120</v>
      </c>
      <c r="I82" s="11">
        <v>148</v>
      </c>
      <c r="K82" s="11">
        <v>169</v>
      </c>
      <c r="L82" s="11">
        <v>162</v>
      </c>
    </row>
    <row r="83" spans="1:13" ht="12.75">
      <c r="A83" s="11" t="s">
        <v>44</v>
      </c>
      <c r="B83" s="11">
        <v>1992</v>
      </c>
      <c r="C83" s="11">
        <v>118</v>
      </c>
      <c r="D83" s="11">
        <v>114</v>
      </c>
      <c r="E83" s="11">
        <v>132</v>
      </c>
      <c r="F83" s="11">
        <v>114</v>
      </c>
      <c r="H83" s="11">
        <v>229</v>
      </c>
      <c r="I83" s="11">
        <v>153</v>
      </c>
      <c r="K83" s="11">
        <v>174</v>
      </c>
      <c r="L83" s="11">
        <v>174</v>
      </c>
      <c r="M83" s="11">
        <v>230</v>
      </c>
    </row>
    <row r="84" spans="1:12" ht="12.75">
      <c r="A84" s="11" t="s">
        <v>44</v>
      </c>
      <c r="B84" s="11">
        <v>1993</v>
      </c>
      <c r="C84" s="11">
        <v>123</v>
      </c>
      <c r="D84" s="11">
        <v>109</v>
      </c>
      <c r="E84" s="11">
        <v>123</v>
      </c>
      <c r="F84" s="11">
        <v>130</v>
      </c>
      <c r="I84" s="11">
        <v>151</v>
      </c>
      <c r="K84" s="11">
        <v>179</v>
      </c>
      <c r="L84" s="11">
        <v>192</v>
      </c>
    </row>
    <row r="85" spans="1:13" ht="12.75">
      <c r="A85" s="11" t="s">
        <v>44</v>
      </c>
      <c r="B85" s="11">
        <v>1994</v>
      </c>
      <c r="C85" s="11">
        <v>115</v>
      </c>
      <c r="D85" s="11">
        <v>109</v>
      </c>
      <c r="E85" s="11">
        <v>129</v>
      </c>
      <c r="F85" s="11">
        <v>129</v>
      </c>
      <c r="I85" s="11">
        <v>144</v>
      </c>
      <c r="K85" s="11">
        <v>171</v>
      </c>
      <c r="L85" s="11">
        <v>171</v>
      </c>
      <c r="M85" s="11">
        <v>192</v>
      </c>
    </row>
    <row r="86" spans="1:11" ht="12.75">
      <c r="A86" s="11" t="s">
        <v>44</v>
      </c>
      <c r="B86" s="11">
        <v>1995</v>
      </c>
      <c r="C86" s="11">
        <v>109</v>
      </c>
      <c r="D86" s="11">
        <v>114</v>
      </c>
      <c r="E86" s="11">
        <v>121</v>
      </c>
      <c r="F86" s="11">
        <v>121</v>
      </c>
      <c r="H86" s="11">
        <v>152</v>
      </c>
      <c r="I86" s="11">
        <v>143</v>
      </c>
      <c r="K86" s="11">
        <v>170</v>
      </c>
    </row>
    <row r="87" spans="1:15" ht="12.75">
      <c r="A87" s="11" t="s">
        <v>44</v>
      </c>
      <c r="B87" s="11">
        <v>1996</v>
      </c>
      <c r="C87" s="11">
        <v>107</v>
      </c>
      <c r="D87" s="11">
        <v>127</v>
      </c>
      <c r="E87" s="11">
        <v>114</v>
      </c>
      <c r="F87" s="11">
        <v>127</v>
      </c>
      <c r="H87" s="11">
        <v>155</v>
      </c>
      <c r="I87" s="11">
        <v>162</v>
      </c>
      <c r="K87" s="11">
        <v>177</v>
      </c>
      <c r="L87" s="11">
        <v>162</v>
      </c>
      <c r="M87" s="11">
        <v>218</v>
      </c>
      <c r="N87" s="16">
        <v>141</v>
      </c>
      <c r="O87" s="75"/>
    </row>
    <row r="88" spans="1:15" ht="12.75">
      <c r="A88" s="11" t="s">
        <v>44</v>
      </c>
      <c r="B88" s="11">
        <v>1997</v>
      </c>
      <c r="C88" s="11">
        <v>111</v>
      </c>
      <c r="D88" s="11">
        <v>125</v>
      </c>
      <c r="E88" s="11">
        <v>125</v>
      </c>
      <c r="F88" s="11">
        <v>132</v>
      </c>
      <c r="H88" s="11">
        <v>174</v>
      </c>
      <c r="I88" s="11">
        <v>153</v>
      </c>
      <c r="K88" s="11">
        <v>181</v>
      </c>
      <c r="L88" s="11">
        <v>174</v>
      </c>
      <c r="M88" s="11">
        <v>217</v>
      </c>
      <c r="N88" s="16">
        <v>140</v>
      </c>
      <c r="O88" s="74"/>
    </row>
    <row r="89" spans="1:15" ht="12.75">
      <c r="A89" s="11" t="s">
        <v>44</v>
      </c>
      <c r="B89" s="11">
        <v>1998</v>
      </c>
      <c r="C89" s="11">
        <v>110</v>
      </c>
      <c r="D89" s="11">
        <v>104</v>
      </c>
      <c r="E89" s="11">
        <v>117</v>
      </c>
      <c r="F89" s="11">
        <v>124</v>
      </c>
      <c r="H89" s="11">
        <v>145</v>
      </c>
      <c r="K89" s="11">
        <v>152</v>
      </c>
      <c r="L89" s="11">
        <v>152</v>
      </c>
      <c r="M89" s="11">
        <v>229</v>
      </c>
      <c r="O89" s="74"/>
    </row>
    <row r="90" spans="1:15" ht="12.75">
      <c r="A90" s="11" t="s">
        <v>44</v>
      </c>
      <c r="B90" s="11">
        <v>1999</v>
      </c>
      <c r="C90" s="11">
        <v>109</v>
      </c>
      <c r="D90" s="11">
        <v>109</v>
      </c>
      <c r="E90" s="11">
        <v>116</v>
      </c>
      <c r="F90" s="11">
        <v>123</v>
      </c>
      <c r="H90" s="11">
        <v>137</v>
      </c>
      <c r="I90" s="11">
        <v>145</v>
      </c>
      <c r="K90" s="11">
        <v>158</v>
      </c>
      <c r="L90" s="11">
        <v>180</v>
      </c>
      <c r="M90" s="11">
        <v>200</v>
      </c>
      <c r="O90" s="74"/>
    </row>
    <row r="91" spans="1:15" ht="12.75">
      <c r="A91" s="11" t="s">
        <v>44</v>
      </c>
      <c r="B91" s="11">
        <v>2000</v>
      </c>
      <c r="C91" s="11">
        <v>108</v>
      </c>
      <c r="D91" s="11">
        <v>108</v>
      </c>
      <c r="E91" s="11">
        <v>116</v>
      </c>
      <c r="F91" s="11">
        <v>129</v>
      </c>
      <c r="H91" s="11">
        <v>157</v>
      </c>
      <c r="K91" s="11">
        <v>178</v>
      </c>
      <c r="L91" s="11">
        <v>178</v>
      </c>
      <c r="M91" s="11">
        <v>206</v>
      </c>
      <c r="O91" s="74"/>
    </row>
    <row r="92" spans="1:15" ht="12.75">
      <c r="A92" s="11" t="s">
        <v>44</v>
      </c>
      <c r="B92" s="11">
        <v>2001</v>
      </c>
      <c r="C92" s="11">
        <v>113</v>
      </c>
      <c r="D92" s="11">
        <v>113</v>
      </c>
      <c r="E92" s="11">
        <v>113</v>
      </c>
      <c r="F92" s="11">
        <v>130</v>
      </c>
      <c r="H92" s="11">
        <v>155</v>
      </c>
      <c r="I92" s="11">
        <v>142</v>
      </c>
      <c r="K92" s="11">
        <v>162</v>
      </c>
      <c r="L92" s="11">
        <v>169</v>
      </c>
      <c r="M92" s="11">
        <v>197</v>
      </c>
      <c r="O92" s="74"/>
    </row>
    <row r="93" spans="1:15" ht="12.75">
      <c r="A93" s="11" t="s">
        <v>44</v>
      </c>
      <c r="B93" s="11">
        <v>2002</v>
      </c>
      <c r="C93" s="93">
        <v>104</v>
      </c>
      <c r="D93" s="93">
        <v>104</v>
      </c>
      <c r="E93" s="93">
        <v>119</v>
      </c>
      <c r="F93" s="93">
        <v>104</v>
      </c>
      <c r="G93" s="93"/>
      <c r="H93" s="93">
        <v>231</v>
      </c>
      <c r="I93" s="93"/>
      <c r="J93" s="93"/>
      <c r="K93" s="93">
        <v>176</v>
      </c>
      <c r="L93" s="93">
        <v>183</v>
      </c>
      <c r="M93" s="93">
        <v>218</v>
      </c>
      <c r="O93" s="74"/>
    </row>
    <row r="94" spans="1:15" ht="12.75">
      <c r="A94" s="11" t="s">
        <v>44</v>
      </c>
      <c r="B94" s="11">
        <v>2003</v>
      </c>
      <c r="C94" s="93"/>
      <c r="D94" s="96">
        <v>112</v>
      </c>
      <c r="E94" s="96">
        <v>125</v>
      </c>
      <c r="F94" s="93">
        <v>132</v>
      </c>
      <c r="G94" s="93"/>
      <c r="H94" s="93">
        <v>160</v>
      </c>
      <c r="I94" s="93">
        <v>160</v>
      </c>
      <c r="J94" s="93"/>
      <c r="K94" s="93"/>
      <c r="L94" s="93">
        <v>188</v>
      </c>
      <c r="M94" s="93">
        <v>195</v>
      </c>
      <c r="O94" s="74"/>
    </row>
    <row r="95" spans="1:15" ht="12.75">
      <c r="A95" s="11" t="s">
        <v>44</v>
      </c>
      <c r="B95" s="11">
        <v>2004</v>
      </c>
      <c r="C95" s="93">
        <v>111</v>
      </c>
      <c r="D95" s="93">
        <v>118</v>
      </c>
      <c r="E95" s="93">
        <v>124</v>
      </c>
      <c r="F95" s="93">
        <v>124</v>
      </c>
      <c r="G95" s="93"/>
      <c r="H95" s="93">
        <v>208</v>
      </c>
      <c r="I95" s="93">
        <v>152</v>
      </c>
      <c r="J95" s="93"/>
      <c r="K95" s="93">
        <v>166</v>
      </c>
      <c r="L95" s="93">
        <v>159</v>
      </c>
      <c r="M95" s="93">
        <v>194</v>
      </c>
      <c r="O95" s="74"/>
    </row>
    <row r="96" spans="1:15" ht="12.75">
      <c r="A96" s="11" t="s">
        <v>44</v>
      </c>
      <c r="B96" s="11">
        <v>2005</v>
      </c>
      <c r="C96" s="93">
        <v>108</v>
      </c>
      <c r="D96" s="93">
        <v>108</v>
      </c>
      <c r="E96" s="93">
        <v>115</v>
      </c>
      <c r="F96" s="93">
        <v>129</v>
      </c>
      <c r="G96" s="93"/>
      <c r="H96" s="93">
        <v>164</v>
      </c>
      <c r="I96" s="93">
        <v>150</v>
      </c>
      <c r="J96" s="93"/>
      <c r="K96" s="93">
        <v>171</v>
      </c>
      <c r="L96" s="93">
        <v>185</v>
      </c>
      <c r="M96" s="93">
        <v>200</v>
      </c>
      <c r="O96" s="74"/>
    </row>
    <row r="97" spans="1:15" ht="12.75">
      <c r="A97" s="11" t="s">
        <v>44</v>
      </c>
      <c r="B97" s="11">
        <v>2006</v>
      </c>
      <c r="C97" s="93">
        <v>108</v>
      </c>
      <c r="D97" s="93">
        <v>108</v>
      </c>
      <c r="E97" s="93">
        <v>114</v>
      </c>
      <c r="F97" s="93">
        <v>114</v>
      </c>
      <c r="G97" s="93"/>
      <c r="H97" s="93">
        <v>156</v>
      </c>
      <c r="I97" s="93">
        <v>135</v>
      </c>
      <c r="J97" s="93"/>
      <c r="K97" s="93">
        <v>170</v>
      </c>
      <c r="L97" s="93">
        <v>184</v>
      </c>
      <c r="M97" s="93">
        <v>191</v>
      </c>
      <c r="O97" s="74"/>
    </row>
    <row r="98" spans="3:14" ht="15">
      <c r="C98" s="87"/>
      <c r="D98" s="87"/>
      <c r="E98" s="87"/>
      <c r="F98" s="87"/>
      <c r="G98" s="98"/>
      <c r="H98" s="87"/>
      <c r="I98" s="87"/>
      <c r="J98" s="87"/>
      <c r="K98" s="87"/>
      <c r="L98" s="87"/>
      <c r="M98" s="87"/>
      <c r="N98" s="95"/>
    </row>
    <row r="99" spans="1:15" s="23" customFormat="1" ht="12.75">
      <c r="A99" s="18" t="str">
        <f>A87</f>
        <v>OKA</v>
      </c>
      <c r="B99" s="18" t="s">
        <v>37</v>
      </c>
      <c r="C99" s="19">
        <f>AVERAGE(C75:C98)</f>
        <v>109.14285714285714</v>
      </c>
      <c r="D99" s="19">
        <f aca="true" t="shared" si="12" ref="D99:N99">AVERAGE(D75:D98)</f>
        <v>111</v>
      </c>
      <c r="E99" s="19">
        <f t="shared" si="12"/>
        <v>119.17391304347827</v>
      </c>
      <c r="F99" s="19">
        <f t="shared" si="12"/>
        <v>123.88888888888889</v>
      </c>
      <c r="G99" s="19"/>
      <c r="H99" s="19">
        <f t="shared" si="12"/>
        <v>175.31578947368422</v>
      </c>
      <c r="I99" s="19">
        <f t="shared" si="12"/>
        <v>148.9375</v>
      </c>
      <c r="J99" s="19" t="e">
        <f t="shared" si="12"/>
        <v>#DIV/0!</v>
      </c>
      <c r="K99" s="19">
        <f t="shared" si="12"/>
        <v>170.3181818181818</v>
      </c>
      <c r="L99" s="19">
        <f t="shared" si="12"/>
        <v>175.05555555555554</v>
      </c>
      <c r="M99" s="19">
        <f t="shared" si="12"/>
        <v>210.4375</v>
      </c>
      <c r="N99" s="19">
        <f t="shared" si="12"/>
        <v>140.5</v>
      </c>
      <c r="O99" s="71"/>
    </row>
    <row r="100" spans="1:15" s="23" customFormat="1" ht="12.75">
      <c r="A100" s="18" t="str">
        <f>A87</f>
        <v>OKA</v>
      </c>
      <c r="B100" s="18" t="s">
        <v>38</v>
      </c>
      <c r="C100" s="20">
        <f>COUNT(C75:C98)</f>
        <v>21</v>
      </c>
      <c r="D100" s="20">
        <f aca="true" t="shared" si="13" ref="D100:N100">COUNT(D75:D98)</f>
        <v>23</v>
      </c>
      <c r="E100" s="20">
        <f t="shared" si="13"/>
        <v>23</v>
      </c>
      <c r="F100" s="20">
        <f t="shared" si="13"/>
        <v>18</v>
      </c>
      <c r="G100" s="20"/>
      <c r="H100" s="20">
        <f t="shared" si="13"/>
        <v>19</v>
      </c>
      <c r="I100" s="20">
        <f t="shared" si="13"/>
        <v>16</v>
      </c>
      <c r="J100" s="20">
        <f>COUNT(J75:J98)</f>
        <v>0</v>
      </c>
      <c r="K100" s="20">
        <f t="shared" si="13"/>
        <v>22</v>
      </c>
      <c r="L100" s="20">
        <f t="shared" si="13"/>
        <v>18</v>
      </c>
      <c r="M100" s="20">
        <f t="shared" si="13"/>
        <v>16</v>
      </c>
      <c r="N100" s="20">
        <f t="shared" si="13"/>
        <v>2</v>
      </c>
      <c r="O100" s="71"/>
    </row>
    <row r="101" spans="1:15" s="24" customFormat="1" ht="12.75">
      <c r="A101" s="18" t="str">
        <f>A87</f>
        <v>OKA</v>
      </c>
      <c r="B101" s="21" t="s">
        <v>39</v>
      </c>
      <c r="C101" s="83">
        <f>C99+DATE(2005,12,31)</f>
        <v>38826.142857142855</v>
      </c>
      <c r="D101" s="83">
        <f aca="true" t="shared" si="14" ref="D101:N101">D99+DATE(2005,12,31)</f>
        <v>38828</v>
      </c>
      <c r="E101" s="83">
        <f t="shared" si="14"/>
        <v>38836.17391304348</v>
      </c>
      <c r="F101" s="83">
        <f t="shared" si="14"/>
        <v>38840.88888888889</v>
      </c>
      <c r="G101" s="83"/>
      <c r="H101" s="83">
        <f t="shared" si="14"/>
        <v>38892.31578947369</v>
      </c>
      <c r="I101" s="83">
        <f t="shared" si="14"/>
        <v>38865.9375</v>
      </c>
      <c r="J101" s="83" t="e">
        <f>J99+DATE(2005,12,31)</f>
        <v>#DIV/0!</v>
      </c>
      <c r="K101" s="83">
        <f t="shared" si="14"/>
        <v>38887.318181818184</v>
      </c>
      <c r="L101" s="83">
        <f t="shared" si="14"/>
        <v>38892.055555555555</v>
      </c>
      <c r="M101" s="83">
        <f t="shared" si="14"/>
        <v>38927.4375</v>
      </c>
      <c r="N101" s="83">
        <f t="shared" si="14"/>
        <v>38857.5</v>
      </c>
      <c r="O101" s="71"/>
    </row>
    <row r="102" spans="1:15" s="23" customFormat="1" ht="14.2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71"/>
    </row>
    <row r="103" spans="1:15" s="23" customFormat="1" ht="12.75">
      <c r="A103" s="18" t="str">
        <f>A87</f>
        <v>OKA</v>
      </c>
      <c r="B103" s="18" t="s">
        <v>40</v>
      </c>
      <c r="C103" s="22">
        <f>STDEV(C75:C98)</f>
        <v>5.816233439999723</v>
      </c>
      <c r="D103" s="22">
        <f aca="true" t="shared" si="15" ref="D103:N103">STDEV(D75:D98)</f>
        <v>6.0151324326084605</v>
      </c>
      <c r="E103" s="22">
        <f t="shared" si="15"/>
        <v>5.4909195612811095</v>
      </c>
      <c r="F103" s="22">
        <f t="shared" si="15"/>
        <v>7.44302981389004</v>
      </c>
      <c r="G103" s="22"/>
      <c r="H103" s="22">
        <f t="shared" si="15"/>
        <v>28.17219399727116</v>
      </c>
      <c r="I103" s="22">
        <f t="shared" si="15"/>
        <v>7.1224410609471995</v>
      </c>
      <c r="J103" s="22" t="e">
        <f>STDEV(J75:J98)</f>
        <v>#DIV/0!</v>
      </c>
      <c r="K103" s="22">
        <f t="shared" si="15"/>
        <v>7.363916941904744</v>
      </c>
      <c r="L103" s="22">
        <f t="shared" si="15"/>
        <v>11.206469886644253</v>
      </c>
      <c r="M103" s="22">
        <f t="shared" si="15"/>
        <v>16.73705967805178</v>
      </c>
      <c r="N103" s="22">
        <f t="shared" si="15"/>
        <v>0.7071067811865476</v>
      </c>
      <c r="O103" s="71"/>
    </row>
    <row r="104" spans="1:15" s="23" customFormat="1" ht="12.75">
      <c r="A104" s="16"/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71"/>
    </row>
    <row r="105" spans="1:14" ht="12.75">
      <c r="A105" s="25" t="str">
        <f>A87</f>
        <v>OKA</v>
      </c>
      <c r="B105" s="25" t="s">
        <v>41</v>
      </c>
      <c r="C105" s="25">
        <f>MIN(C75:C98)</f>
        <v>95</v>
      </c>
      <c r="D105" s="25">
        <f aca="true" t="shared" si="16" ref="D105:N105">MIN(D75:D98)</f>
        <v>104</v>
      </c>
      <c r="E105" s="25">
        <f t="shared" si="16"/>
        <v>112</v>
      </c>
      <c r="F105" s="25">
        <f t="shared" si="16"/>
        <v>104</v>
      </c>
      <c r="G105" s="25"/>
      <c r="H105" s="25">
        <f t="shared" si="16"/>
        <v>137</v>
      </c>
      <c r="I105" s="25">
        <f t="shared" si="16"/>
        <v>135</v>
      </c>
      <c r="J105" s="25">
        <f>MIN(J75:J98)</f>
        <v>0</v>
      </c>
      <c r="K105" s="25">
        <f t="shared" si="16"/>
        <v>152</v>
      </c>
      <c r="L105" s="25">
        <f t="shared" si="16"/>
        <v>152</v>
      </c>
      <c r="M105" s="25">
        <f t="shared" si="16"/>
        <v>191</v>
      </c>
      <c r="N105" s="25">
        <f t="shared" si="16"/>
        <v>140</v>
      </c>
    </row>
    <row r="106" spans="1:14" ht="12.75">
      <c r="A106" s="25" t="str">
        <f>A87</f>
        <v>OKA</v>
      </c>
      <c r="B106" s="26" t="s">
        <v>42</v>
      </c>
      <c r="C106" s="84">
        <f>C105+DATE(2005,12,31)</f>
        <v>38812</v>
      </c>
      <c r="D106" s="84">
        <f aca="true" t="shared" si="17" ref="D106:N106">D105+DATE(2005,12,31)</f>
        <v>38821</v>
      </c>
      <c r="E106" s="84">
        <f t="shared" si="17"/>
        <v>38829</v>
      </c>
      <c r="F106" s="84">
        <f t="shared" si="17"/>
        <v>38821</v>
      </c>
      <c r="G106" s="84"/>
      <c r="H106" s="84">
        <f t="shared" si="17"/>
        <v>38854</v>
      </c>
      <c r="I106" s="84">
        <f t="shared" si="17"/>
        <v>38852</v>
      </c>
      <c r="J106" s="84">
        <f t="shared" si="17"/>
        <v>38717</v>
      </c>
      <c r="K106" s="84">
        <f t="shared" si="17"/>
        <v>38869</v>
      </c>
      <c r="L106" s="84">
        <f t="shared" si="17"/>
        <v>38869</v>
      </c>
      <c r="M106" s="84">
        <f t="shared" si="17"/>
        <v>38908</v>
      </c>
      <c r="N106" s="84">
        <f t="shared" si="17"/>
        <v>38857</v>
      </c>
    </row>
    <row r="108" spans="1:12" ht="12.75">
      <c r="A108" s="11" t="s">
        <v>45</v>
      </c>
      <c r="B108" s="11">
        <v>1984</v>
      </c>
      <c r="C108" s="11">
        <v>101</v>
      </c>
      <c r="D108" s="11">
        <v>116</v>
      </c>
      <c r="E108" s="11">
        <v>122</v>
      </c>
      <c r="H108" s="11">
        <v>164</v>
      </c>
      <c r="K108" s="11">
        <v>172</v>
      </c>
      <c r="L108" s="11">
        <v>172</v>
      </c>
    </row>
    <row r="109" spans="1:11" ht="12.75">
      <c r="A109" s="11" t="s">
        <v>45</v>
      </c>
      <c r="B109" s="11">
        <v>1985</v>
      </c>
      <c r="C109" s="11">
        <v>108</v>
      </c>
      <c r="D109" s="11">
        <v>108</v>
      </c>
      <c r="E109" s="11">
        <v>121</v>
      </c>
      <c r="H109" s="11">
        <v>170</v>
      </c>
      <c r="K109" s="11">
        <v>178</v>
      </c>
    </row>
    <row r="110" spans="1:13" ht="12.75">
      <c r="A110" s="11" t="s">
        <v>45</v>
      </c>
      <c r="B110" s="11">
        <v>1986</v>
      </c>
      <c r="C110" s="11">
        <v>100</v>
      </c>
      <c r="D110" s="11">
        <v>107</v>
      </c>
      <c r="E110" s="11">
        <v>112</v>
      </c>
      <c r="H110" s="11">
        <v>157</v>
      </c>
      <c r="K110" s="11">
        <v>163</v>
      </c>
      <c r="M110" s="11">
        <v>234</v>
      </c>
    </row>
    <row r="111" spans="1:11" ht="12.75">
      <c r="A111" s="11" t="s">
        <v>45</v>
      </c>
      <c r="B111" s="11">
        <v>1987</v>
      </c>
      <c r="D111" s="11">
        <v>105</v>
      </c>
      <c r="E111" s="11">
        <v>112</v>
      </c>
      <c r="H111" s="11">
        <v>168</v>
      </c>
      <c r="I111" s="11">
        <v>140</v>
      </c>
      <c r="K111" s="11">
        <v>161</v>
      </c>
    </row>
    <row r="112" spans="1:13" ht="12.75">
      <c r="A112" s="11" t="s">
        <v>45</v>
      </c>
      <c r="B112" s="11">
        <v>1988</v>
      </c>
      <c r="C112" s="11">
        <v>95</v>
      </c>
      <c r="D112" s="11">
        <v>98</v>
      </c>
      <c r="E112" s="11">
        <v>123</v>
      </c>
      <c r="H112" s="11">
        <v>135</v>
      </c>
      <c r="K112" s="11">
        <v>165</v>
      </c>
      <c r="M112" s="11">
        <v>221</v>
      </c>
    </row>
    <row r="113" spans="1:12" ht="12.75">
      <c r="A113" s="11" t="s">
        <v>45</v>
      </c>
      <c r="B113" s="11">
        <v>1989</v>
      </c>
      <c r="C113" s="11">
        <v>107</v>
      </c>
      <c r="D113" s="11">
        <v>128</v>
      </c>
      <c r="E113" s="11">
        <v>121</v>
      </c>
      <c r="F113" s="11">
        <v>135</v>
      </c>
      <c r="I113" s="11">
        <v>156</v>
      </c>
      <c r="K113" s="11">
        <v>177</v>
      </c>
      <c r="L113" s="11">
        <v>191</v>
      </c>
    </row>
    <row r="114" spans="1:12" ht="12.75">
      <c r="A114" s="11" t="s">
        <v>45</v>
      </c>
      <c r="B114" s="11">
        <v>1990</v>
      </c>
      <c r="C114" s="11">
        <v>113</v>
      </c>
      <c r="D114" s="11">
        <v>120</v>
      </c>
      <c r="E114" s="11">
        <v>120</v>
      </c>
      <c r="F114" s="11">
        <v>120</v>
      </c>
      <c r="I114" s="11">
        <v>149</v>
      </c>
      <c r="K114" s="11">
        <v>177</v>
      </c>
      <c r="L114" s="11">
        <v>169</v>
      </c>
    </row>
    <row r="115" spans="1:13" ht="12.75">
      <c r="A115" s="11" t="s">
        <v>45</v>
      </c>
      <c r="B115" s="11">
        <v>1991</v>
      </c>
      <c r="C115" s="11">
        <v>120</v>
      </c>
      <c r="D115" s="11">
        <v>113</v>
      </c>
      <c r="E115" s="11">
        <v>120</v>
      </c>
      <c r="F115" s="11">
        <v>120</v>
      </c>
      <c r="H115" s="11">
        <v>211</v>
      </c>
      <c r="I115" s="11">
        <v>155</v>
      </c>
      <c r="K115" s="11">
        <v>169</v>
      </c>
      <c r="L115" s="11">
        <v>162</v>
      </c>
      <c r="M115" s="11">
        <v>239</v>
      </c>
    </row>
    <row r="116" spans="1:13" ht="12.75">
      <c r="A116" s="11" t="s">
        <v>45</v>
      </c>
      <c r="B116" s="11">
        <v>1992</v>
      </c>
      <c r="C116" s="11">
        <v>114</v>
      </c>
      <c r="D116" s="11">
        <v>114</v>
      </c>
      <c r="E116" s="11">
        <v>132</v>
      </c>
      <c r="F116" s="11">
        <v>132</v>
      </c>
      <c r="H116" s="11">
        <v>136</v>
      </c>
      <c r="I116" s="11">
        <v>132</v>
      </c>
      <c r="K116" s="11">
        <v>174</v>
      </c>
      <c r="L116" s="11">
        <v>167</v>
      </c>
      <c r="M116" s="11">
        <v>230</v>
      </c>
    </row>
    <row r="117" spans="1:13" ht="12.75">
      <c r="A117" s="11" t="s">
        <v>45</v>
      </c>
      <c r="B117" s="11">
        <v>1993</v>
      </c>
      <c r="C117" s="11">
        <v>109</v>
      </c>
      <c r="D117" s="11">
        <v>109</v>
      </c>
      <c r="E117" s="11">
        <v>123</v>
      </c>
      <c r="F117" s="11">
        <v>130</v>
      </c>
      <c r="H117" s="11">
        <v>179</v>
      </c>
      <c r="I117" s="11">
        <v>130</v>
      </c>
      <c r="K117" s="11">
        <v>172</v>
      </c>
      <c r="L117" s="11">
        <v>179</v>
      </c>
      <c r="M117" s="11">
        <v>250</v>
      </c>
    </row>
    <row r="118" spans="1:13" ht="12.75">
      <c r="A118" s="11" t="s">
        <v>45</v>
      </c>
      <c r="B118" s="11">
        <v>1994</v>
      </c>
      <c r="C118" s="11">
        <v>115</v>
      </c>
      <c r="D118" s="11">
        <v>122</v>
      </c>
      <c r="E118" s="11">
        <v>129</v>
      </c>
      <c r="F118" s="11">
        <v>129</v>
      </c>
      <c r="H118" s="11">
        <v>205</v>
      </c>
      <c r="I118" s="11">
        <v>157</v>
      </c>
      <c r="K118" s="11">
        <v>171</v>
      </c>
      <c r="L118" s="11">
        <v>171</v>
      </c>
      <c r="M118" s="11">
        <v>199</v>
      </c>
    </row>
    <row r="119" spans="1:13" ht="12.75">
      <c r="A119" s="11" t="s">
        <v>45</v>
      </c>
      <c r="B119" s="11">
        <v>1995</v>
      </c>
      <c r="C119" s="11">
        <v>109</v>
      </c>
      <c r="D119" s="11">
        <v>114</v>
      </c>
      <c r="E119" s="11">
        <v>121</v>
      </c>
      <c r="F119" s="11">
        <v>121</v>
      </c>
      <c r="H119" s="11">
        <v>150</v>
      </c>
      <c r="I119" s="11">
        <v>156</v>
      </c>
      <c r="K119" s="11">
        <v>170</v>
      </c>
      <c r="M119" s="11">
        <v>240</v>
      </c>
    </row>
    <row r="120" spans="1:15" ht="12.75">
      <c r="A120" s="11" t="s">
        <v>45</v>
      </c>
      <c r="B120" s="11">
        <v>1996</v>
      </c>
      <c r="C120" s="11">
        <v>114</v>
      </c>
      <c r="D120" s="11">
        <v>120</v>
      </c>
      <c r="E120" s="11">
        <v>120</v>
      </c>
      <c r="F120" s="11">
        <v>127</v>
      </c>
      <c r="H120" s="11">
        <v>155</v>
      </c>
      <c r="K120" s="11">
        <v>177</v>
      </c>
      <c r="L120" s="11">
        <v>169</v>
      </c>
      <c r="M120" s="11">
        <v>226</v>
      </c>
      <c r="O120" s="75"/>
    </row>
    <row r="121" spans="1:15" ht="15">
      <c r="A121" s="11" t="s">
        <v>45</v>
      </c>
      <c r="B121" s="11">
        <v>1997</v>
      </c>
      <c r="C121" s="11">
        <v>111</v>
      </c>
      <c r="D121" s="11">
        <v>111</v>
      </c>
      <c r="E121" s="11">
        <v>132</v>
      </c>
      <c r="F121" s="11">
        <v>132</v>
      </c>
      <c r="H121" s="11">
        <v>174</v>
      </c>
      <c r="I121"/>
      <c r="J121"/>
      <c r="K121" s="11">
        <v>181</v>
      </c>
      <c r="L121" s="11">
        <v>174</v>
      </c>
      <c r="M121" s="11">
        <v>217</v>
      </c>
      <c r="N121"/>
      <c r="O121" s="74"/>
    </row>
    <row r="122" spans="1:15" ht="12.75">
      <c r="A122" s="11" t="s">
        <v>45</v>
      </c>
      <c r="B122" s="11">
        <v>1998</v>
      </c>
      <c r="C122" s="11">
        <v>110</v>
      </c>
      <c r="D122" s="11">
        <v>104</v>
      </c>
      <c r="E122" s="11">
        <v>117</v>
      </c>
      <c r="F122" s="11">
        <v>124</v>
      </c>
      <c r="H122" s="11">
        <v>173</v>
      </c>
      <c r="I122" s="68">
        <v>131</v>
      </c>
      <c r="J122" s="68"/>
      <c r="K122" s="11">
        <v>152</v>
      </c>
      <c r="L122" s="11">
        <v>152</v>
      </c>
      <c r="M122" s="11">
        <v>177</v>
      </c>
      <c r="N122" s="79"/>
      <c r="O122" s="74"/>
    </row>
    <row r="123" spans="1:15" ht="12.75">
      <c r="A123" s="11" t="s">
        <v>45</v>
      </c>
      <c r="B123" s="11">
        <v>1999</v>
      </c>
      <c r="C123" s="11">
        <v>109</v>
      </c>
      <c r="D123" s="11">
        <v>116</v>
      </c>
      <c r="E123" s="11">
        <v>123</v>
      </c>
      <c r="F123" s="11">
        <v>123</v>
      </c>
      <c r="H123" s="11">
        <v>137</v>
      </c>
      <c r="I123" s="68"/>
      <c r="J123" s="68"/>
      <c r="K123" s="11">
        <v>158</v>
      </c>
      <c r="L123" s="11">
        <v>180</v>
      </c>
      <c r="M123" s="11">
        <v>207</v>
      </c>
      <c r="N123" s="79"/>
      <c r="O123" s="74"/>
    </row>
    <row r="124" spans="1:15" ht="12.75">
      <c r="A124" s="11" t="s">
        <v>45</v>
      </c>
      <c r="B124" s="11">
        <v>2000</v>
      </c>
      <c r="C124" s="11">
        <v>115</v>
      </c>
      <c r="D124" s="11">
        <v>108</v>
      </c>
      <c r="E124" s="11">
        <v>122</v>
      </c>
      <c r="F124" s="11">
        <v>129</v>
      </c>
      <c r="H124" s="11">
        <v>178</v>
      </c>
      <c r="I124" s="68">
        <v>157</v>
      </c>
      <c r="J124" s="68"/>
      <c r="K124" s="11">
        <v>171</v>
      </c>
      <c r="L124" s="11">
        <v>178</v>
      </c>
      <c r="M124" s="11">
        <v>227</v>
      </c>
      <c r="N124" s="79"/>
      <c r="O124" s="74"/>
    </row>
    <row r="125" spans="1:15" ht="12.75">
      <c r="A125" s="11" t="s">
        <v>45</v>
      </c>
      <c r="B125" s="11">
        <v>2001</v>
      </c>
      <c r="C125" s="11">
        <v>113</v>
      </c>
      <c r="D125" s="11">
        <v>113</v>
      </c>
      <c r="E125" s="11">
        <v>127</v>
      </c>
      <c r="F125" s="11">
        <v>127</v>
      </c>
      <c r="H125" s="11">
        <v>162</v>
      </c>
      <c r="I125" s="68">
        <v>142</v>
      </c>
      <c r="J125" s="68"/>
      <c r="K125" s="11">
        <v>162</v>
      </c>
      <c r="L125" s="11">
        <v>169</v>
      </c>
      <c r="M125" s="11">
        <v>218</v>
      </c>
      <c r="N125" s="79"/>
      <c r="O125" s="74"/>
    </row>
    <row r="126" spans="1:15" ht="12.75">
      <c r="A126" s="11" t="s">
        <v>45</v>
      </c>
      <c r="B126" s="11">
        <v>2002</v>
      </c>
      <c r="C126" s="93">
        <v>104</v>
      </c>
      <c r="D126" s="93">
        <v>104</v>
      </c>
      <c r="E126" s="93">
        <v>126</v>
      </c>
      <c r="F126" s="93">
        <v>126</v>
      </c>
      <c r="G126" s="93"/>
      <c r="H126" s="93">
        <v>176</v>
      </c>
      <c r="I126" s="93">
        <v>154</v>
      </c>
      <c r="J126" s="93"/>
      <c r="K126" s="93">
        <v>176</v>
      </c>
      <c r="L126" s="93">
        <v>176</v>
      </c>
      <c r="M126" s="93">
        <v>238</v>
      </c>
      <c r="N126" s="79"/>
      <c r="O126" s="74"/>
    </row>
    <row r="127" spans="1:15" ht="12.75">
      <c r="A127" s="11" t="s">
        <v>45</v>
      </c>
      <c r="B127" s="11">
        <v>2003</v>
      </c>
      <c r="C127" s="93"/>
      <c r="D127" s="93">
        <v>112</v>
      </c>
      <c r="E127" s="93">
        <v>132</v>
      </c>
      <c r="F127" s="93">
        <v>132</v>
      </c>
      <c r="G127" s="93"/>
      <c r="H127" s="93">
        <v>160</v>
      </c>
      <c r="I127" s="93">
        <v>153</v>
      </c>
      <c r="J127" s="93"/>
      <c r="K127" s="93"/>
      <c r="L127" s="93">
        <v>181</v>
      </c>
      <c r="M127" s="93">
        <v>195</v>
      </c>
      <c r="N127" s="79"/>
      <c r="O127" s="74"/>
    </row>
    <row r="128" spans="1:15" ht="12.75">
      <c r="A128" s="11" t="s">
        <v>45</v>
      </c>
      <c r="B128" s="11">
        <v>2004</v>
      </c>
      <c r="C128" s="93">
        <v>111</v>
      </c>
      <c r="D128" s="93">
        <v>118</v>
      </c>
      <c r="E128" s="93">
        <v>124</v>
      </c>
      <c r="F128" s="93">
        <v>124</v>
      </c>
      <c r="G128" s="93"/>
      <c r="H128" s="93">
        <v>159</v>
      </c>
      <c r="I128" s="93">
        <v>159</v>
      </c>
      <c r="J128" s="93"/>
      <c r="K128" s="93">
        <v>166</v>
      </c>
      <c r="L128" s="93">
        <v>166</v>
      </c>
      <c r="M128" s="93">
        <v>230</v>
      </c>
      <c r="N128" s="79"/>
      <c r="O128" s="74"/>
    </row>
    <row r="129" spans="1:15" ht="12.75">
      <c r="A129" s="11" t="s">
        <v>45</v>
      </c>
      <c r="B129" s="11">
        <v>2005</v>
      </c>
      <c r="C129" s="93">
        <v>108</v>
      </c>
      <c r="D129" s="93">
        <v>108</v>
      </c>
      <c r="E129" s="93">
        <v>122</v>
      </c>
      <c r="F129" s="93">
        <v>129</v>
      </c>
      <c r="G129" s="93"/>
      <c r="H129" s="93">
        <v>178</v>
      </c>
      <c r="I129" s="93">
        <v>144</v>
      </c>
      <c r="J129" s="93"/>
      <c r="K129" s="93">
        <v>178</v>
      </c>
      <c r="L129" s="93">
        <v>171</v>
      </c>
      <c r="M129" s="93">
        <v>220</v>
      </c>
      <c r="N129" s="79"/>
      <c r="O129" s="74"/>
    </row>
    <row r="130" spans="1:15" ht="12.75">
      <c r="A130" s="11" t="s">
        <v>45</v>
      </c>
      <c r="B130" s="11">
        <v>2006</v>
      </c>
      <c r="C130" s="93">
        <v>114</v>
      </c>
      <c r="D130" s="93">
        <v>108</v>
      </c>
      <c r="E130" s="93">
        <v>114</v>
      </c>
      <c r="F130" s="93">
        <v>114</v>
      </c>
      <c r="G130" s="93"/>
      <c r="H130" s="93">
        <v>149</v>
      </c>
      <c r="I130" s="93">
        <v>135</v>
      </c>
      <c r="J130" s="93"/>
      <c r="K130" s="93">
        <v>163</v>
      </c>
      <c r="L130" s="93">
        <v>191</v>
      </c>
      <c r="M130" s="93">
        <v>198</v>
      </c>
      <c r="N130" s="79"/>
      <c r="O130" s="74"/>
    </row>
    <row r="131" spans="3:14" ht="15">
      <c r="C131" s="87"/>
      <c r="D131" s="87"/>
      <c r="E131" s="87"/>
      <c r="F131" s="87"/>
      <c r="G131" s="98"/>
      <c r="H131" s="87"/>
      <c r="I131" s="87"/>
      <c r="J131" s="87"/>
      <c r="K131" s="87"/>
      <c r="L131" s="87"/>
      <c r="M131" s="87"/>
      <c r="N131" s="95"/>
    </row>
    <row r="132" spans="1:15" s="23" customFormat="1" ht="12.75">
      <c r="A132" s="18" t="str">
        <f>A120</f>
        <v>STJO</v>
      </c>
      <c r="B132" s="18" t="s">
        <v>37</v>
      </c>
      <c r="C132" s="19">
        <f>AVERAGE(C108:C131)</f>
        <v>109.52380952380952</v>
      </c>
      <c r="D132" s="19">
        <f aca="true" t="shared" si="18" ref="D132:M132">AVERAGE(D108:D131)</f>
        <v>112</v>
      </c>
      <c r="E132" s="19">
        <f t="shared" si="18"/>
        <v>122.3913043478261</v>
      </c>
      <c r="F132" s="19">
        <f t="shared" si="18"/>
        <v>126.33333333333333</v>
      </c>
      <c r="G132" s="19"/>
      <c r="H132" s="19">
        <f t="shared" si="18"/>
        <v>165.52380952380952</v>
      </c>
      <c r="I132" s="19">
        <f t="shared" si="18"/>
        <v>146.875</v>
      </c>
      <c r="J132" s="19" t="e">
        <f t="shared" si="18"/>
        <v>#DIV/0!</v>
      </c>
      <c r="K132" s="19">
        <f t="shared" si="18"/>
        <v>169.6818181818182</v>
      </c>
      <c r="L132" s="19">
        <f t="shared" si="18"/>
        <v>173.22222222222223</v>
      </c>
      <c r="M132" s="19">
        <f t="shared" si="18"/>
        <v>220.33333333333334</v>
      </c>
      <c r="N132" s="19"/>
      <c r="O132" s="71"/>
    </row>
    <row r="133" spans="1:15" s="23" customFormat="1" ht="12.75">
      <c r="A133" s="18" t="str">
        <f>A120</f>
        <v>STJO</v>
      </c>
      <c r="B133" s="18" t="s">
        <v>38</v>
      </c>
      <c r="C133" s="20">
        <f>COUNT(C108:C131)</f>
        <v>21</v>
      </c>
      <c r="D133" s="20">
        <f aca="true" t="shared" si="19" ref="D133:M133">COUNT(D108:D131)</f>
        <v>23</v>
      </c>
      <c r="E133" s="20">
        <f t="shared" si="19"/>
        <v>23</v>
      </c>
      <c r="F133" s="20">
        <f t="shared" si="19"/>
        <v>18</v>
      </c>
      <c r="G133" s="20"/>
      <c r="H133" s="20">
        <f t="shared" si="19"/>
        <v>21</v>
      </c>
      <c r="I133" s="20">
        <f t="shared" si="19"/>
        <v>16</v>
      </c>
      <c r="J133" s="20">
        <f>COUNT(J108:J131)</f>
        <v>0</v>
      </c>
      <c r="K133" s="20">
        <f t="shared" si="19"/>
        <v>22</v>
      </c>
      <c r="L133" s="20">
        <f t="shared" si="19"/>
        <v>18</v>
      </c>
      <c r="M133" s="20">
        <f t="shared" si="19"/>
        <v>18</v>
      </c>
      <c r="N133" s="20"/>
      <c r="O133" s="71"/>
    </row>
    <row r="134" spans="1:15" s="24" customFormat="1" ht="12.75">
      <c r="A134" s="18" t="str">
        <f>A120</f>
        <v>STJO</v>
      </c>
      <c r="B134" s="21" t="s">
        <v>39</v>
      </c>
      <c r="C134" s="83">
        <f>C132+DATE(2005,12,31)</f>
        <v>38826.52380952381</v>
      </c>
      <c r="D134" s="83">
        <f aca="true" t="shared" si="20" ref="D134:M134">D132+DATE(2005,12,31)</f>
        <v>38829</v>
      </c>
      <c r="E134" s="83">
        <f t="shared" si="20"/>
        <v>38839.391304347824</v>
      </c>
      <c r="F134" s="83">
        <f t="shared" si="20"/>
        <v>38843.333333333336</v>
      </c>
      <c r="G134" s="83"/>
      <c r="H134" s="83">
        <f t="shared" si="20"/>
        <v>38882.52380952381</v>
      </c>
      <c r="I134" s="83">
        <f t="shared" si="20"/>
        <v>38863.875</v>
      </c>
      <c r="J134" s="83" t="e">
        <f>J132+DATE(2005,12,31)</f>
        <v>#DIV/0!</v>
      </c>
      <c r="K134" s="83">
        <f t="shared" si="20"/>
        <v>38886.681818181816</v>
      </c>
      <c r="L134" s="83">
        <f t="shared" si="20"/>
        <v>38890.22222222222</v>
      </c>
      <c r="M134" s="83">
        <f t="shared" si="20"/>
        <v>38937.333333333336</v>
      </c>
      <c r="N134" s="83"/>
      <c r="O134" s="71"/>
    </row>
    <row r="135" spans="1:15" s="23" customFormat="1" ht="14.2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71"/>
    </row>
    <row r="136" spans="1:15" s="23" customFormat="1" ht="12.75">
      <c r="A136" s="18" t="str">
        <f>A120</f>
        <v>STJO</v>
      </c>
      <c r="B136" s="18" t="s">
        <v>40</v>
      </c>
      <c r="C136" s="22">
        <f>STDEV(C108:C131)</f>
        <v>5.810499527743318</v>
      </c>
      <c r="D136" s="22">
        <f aca="true" t="shared" si="21" ref="D136:M136">STDEV(D108:D131)</f>
        <v>6.855654600401044</v>
      </c>
      <c r="E136" s="22">
        <f t="shared" si="21"/>
        <v>5.6305912045053566</v>
      </c>
      <c r="F136" s="22">
        <f t="shared" si="21"/>
        <v>5.368754921931593</v>
      </c>
      <c r="G136" s="22"/>
      <c r="H136" s="22">
        <f t="shared" si="21"/>
        <v>19.729721355404525</v>
      </c>
      <c r="I136" s="22">
        <f t="shared" si="21"/>
        <v>10.506347287870001</v>
      </c>
      <c r="J136" s="22" t="e">
        <f>STDEV(J108:J131)</f>
        <v>#DIV/0!</v>
      </c>
      <c r="K136" s="22">
        <f t="shared" si="21"/>
        <v>7.58687063687032</v>
      </c>
      <c r="L136" s="22">
        <f t="shared" si="21"/>
        <v>9.50266560470124</v>
      </c>
      <c r="M136" s="22">
        <f t="shared" si="21"/>
        <v>18.85860702235267</v>
      </c>
      <c r="N136" s="22"/>
      <c r="O136" s="71"/>
    </row>
    <row r="137" spans="1:15" s="23" customFormat="1" ht="12.75">
      <c r="A137" s="16"/>
      <c r="B137" s="16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71"/>
    </row>
    <row r="138" spans="1:14" ht="12.75">
      <c r="A138" s="25" t="str">
        <f>A120</f>
        <v>STJO</v>
      </c>
      <c r="B138" s="25" t="s">
        <v>41</v>
      </c>
      <c r="C138" s="25">
        <f>MIN(C108:C131)</f>
        <v>95</v>
      </c>
      <c r="D138" s="25">
        <f aca="true" t="shared" si="22" ref="D138:M138">MIN(D108:D131)</f>
        <v>98</v>
      </c>
      <c r="E138" s="25">
        <f t="shared" si="22"/>
        <v>112</v>
      </c>
      <c r="F138" s="25">
        <f t="shared" si="22"/>
        <v>114</v>
      </c>
      <c r="G138" s="25"/>
      <c r="H138" s="25">
        <f t="shared" si="22"/>
        <v>135</v>
      </c>
      <c r="I138" s="25">
        <f t="shared" si="22"/>
        <v>130</v>
      </c>
      <c r="J138" s="25">
        <f>MIN(J108:J131)</f>
        <v>0</v>
      </c>
      <c r="K138" s="25">
        <f t="shared" si="22"/>
        <v>152</v>
      </c>
      <c r="L138" s="25">
        <f t="shared" si="22"/>
        <v>152</v>
      </c>
      <c r="M138" s="25">
        <f t="shared" si="22"/>
        <v>177</v>
      </c>
      <c r="N138" s="25"/>
    </row>
    <row r="139" spans="1:14" ht="12.75">
      <c r="A139" s="25" t="str">
        <f>A120</f>
        <v>STJO</v>
      </c>
      <c r="B139" s="26" t="s">
        <v>42</v>
      </c>
      <c r="C139" s="84">
        <f>C138+DATE(2005,12,31)</f>
        <v>38812</v>
      </c>
      <c r="D139" s="84">
        <f aca="true" t="shared" si="23" ref="D139:M139">D138+DATE(2005,12,31)</f>
        <v>38815</v>
      </c>
      <c r="E139" s="84">
        <f t="shared" si="23"/>
        <v>38829</v>
      </c>
      <c r="F139" s="84">
        <f t="shared" si="23"/>
        <v>38831</v>
      </c>
      <c r="G139" s="84"/>
      <c r="H139" s="84">
        <f t="shared" si="23"/>
        <v>38852</v>
      </c>
      <c r="I139" s="84">
        <f t="shared" si="23"/>
        <v>38847</v>
      </c>
      <c r="J139" s="84">
        <f t="shared" si="23"/>
        <v>38717</v>
      </c>
      <c r="K139" s="84">
        <f t="shared" si="23"/>
        <v>38869</v>
      </c>
      <c r="L139" s="84">
        <f t="shared" si="23"/>
        <v>38869</v>
      </c>
      <c r="M139" s="84">
        <f t="shared" si="23"/>
        <v>38894</v>
      </c>
      <c r="N139" s="84"/>
    </row>
    <row r="141" spans="1:3" ht="12.75">
      <c r="A141" s="11" t="s">
        <v>46</v>
      </c>
      <c r="B141" s="11">
        <v>1984</v>
      </c>
      <c r="C141" s="11">
        <f>48+23</f>
        <v>71</v>
      </c>
    </row>
    <row r="142" spans="1:2" ht="12.75">
      <c r="A142" s="11" t="s">
        <v>46</v>
      </c>
      <c r="B142" s="11">
        <v>1985</v>
      </c>
    </row>
    <row r="143" spans="1:2" ht="12.75">
      <c r="A143" s="11" t="s">
        <v>46</v>
      </c>
      <c r="B143" s="11">
        <v>1986</v>
      </c>
    </row>
    <row r="144" spans="1:2" ht="12.75">
      <c r="A144" s="11" t="s">
        <v>46</v>
      </c>
      <c r="B144" s="11">
        <v>1987</v>
      </c>
    </row>
    <row r="145" spans="1:5" ht="12.75">
      <c r="A145" s="11" t="s">
        <v>46</v>
      </c>
      <c r="B145" s="11">
        <v>1988</v>
      </c>
      <c r="C145" s="11">
        <v>95</v>
      </c>
      <c r="D145" s="11">
        <v>98</v>
      </c>
      <c r="E145" s="11">
        <v>109</v>
      </c>
    </row>
    <row r="146" spans="1:13" ht="12.75">
      <c r="A146" s="11" t="s">
        <v>46</v>
      </c>
      <c r="B146" s="11">
        <v>1989</v>
      </c>
      <c r="C146" s="11">
        <v>107</v>
      </c>
      <c r="D146" s="11">
        <v>107</v>
      </c>
      <c r="E146" s="11">
        <v>121</v>
      </c>
      <c r="F146" s="11">
        <v>121</v>
      </c>
      <c r="H146" s="11">
        <v>184</v>
      </c>
      <c r="K146" s="11">
        <v>170</v>
      </c>
      <c r="L146" s="11">
        <v>162</v>
      </c>
      <c r="M146" s="11">
        <v>233</v>
      </c>
    </row>
    <row r="147" spans="1:12" ht="12.75">
      <c r="A147" s="11" t="s">
        <v>46</v>
      </c>
      <c r="B147" s="11">
        <v>1990</v>
      </c>
      <c r="C147" s="11">
        <v>121</v>
      </c>
      <c r="D147" s="11">
        <v>109</v>
      </c>
      <c r="E147" s="11">
        <v>121</v>
      </c>
      <c r="F147" s="11">
        <v>121</v>
      </c>
      <c r="H147" s="11">
        <v>184</v>
      </c>
      <c r="I147" s="11">
        <v>149</v>
      </c>
      <c r="K147" s="11">
        <v>177</v>
      </c>
      <c r="L147" s="11">
        <v>163</v>
      </c>
    </row>
    <row r="148" spans="1:12" ht="12.75">
      <c r="A148" s="11" t="s">
        <v>46</v>
      </c>
      <c r="B148" s="11">
        <v>1991</v>
      </c>
      <c r="C148" s="11">
        <v>106</v>
      </c>
      <c r="D148" s="11">
        <v>99</v>
      </c>
      <c r="E148" s="11">
        <v>120</v>
      </c>
      <c r="F148" s="11">
        <v>113</v>
      </c>
      <c r="H148" s="11">
        <v>198</v>
      </c>
      <c r="I148" s="11">
        <v>135</v>
      </c>
      <c r="K148" s="11">
        <v>162</v>
      </c>
      <c r="L148" s="11">
        <v>162</v>
      </c>
    </row>
    <row r="149" spans="1:13" ht="12.75">
      <c r="A149" s="11" t="s">
        <v>46</v>
      </c>
      <c r="B149" s="11">
        <v>1992</v>
      </c>
      <c r="C149" s="11">
        <v>113</v>
      </c>
      <c r="D149" s="11">
        <v>113</v>
      </c>
      <c r="E149" s="11">
        <v>125</v>
      </c>
      <c r="F149" s="11">
        <v>125</v>
      </c>
      <c r="H149" s="11">
        <v>174</v>
      </c>
      <c r="I149" s="11">
        <v>140</v>
      </c>
      <c r="K149" s="11">
        <v>167</v>
      </c>
      <c r="L149" s="11">
        <v>160</v>
      </c>
      <c r="M149" s="11">
        <v>223</v>
      </c>
    </row>
    <row r="150" spans="1:13" ht="12.75">
      <c r="A150" s="11" t="s">
        <v>46</v>
      </c>
      <c r="B150" s="11">
        <v>1993</v>
      </c>
      <c r="C150" s="11">
        <v>109</v>
      </c>
      <c r="D150" s="11">
        <v>123</v>
      </c>
      <c r="E150" s="11">
        <v>123</v>
      </c>
      <c r="F150" s="11">
        <v>130</v>
      </c>
      <c r="H150" s="11">
        <v>193</v>
      </c>
      <c r="I150" s="11">
        <v>151</v>
      </c>
      <c r="K150" s="11">
        <v>178</v>
      </c>
      <c r="L150" s="11">
        <v>178</v>
      </c>
      <c r="M150" s="11">
        <v>257</v>
      </c>
    </row>
    <row r="151" spans="1:13" ht="12.75">
      <c r="A151" s="11" t="s">
        <v>46</v>
      </c>
      <c r="B151" s="11">
        <v>1994</v>
      </c>
      <c r="C151" s="11">
        <v>108</v>
      </c>
      <c r="D151" s="11">
        <v>108</v>
      </c>
      <c r="E151" s="11">
        <v>130</v>
      </c>
      <c r="F151" s="11">
        <v>130</v>
      </c>
      <c r="H151" s="11">
        <v>171</v>
      </c>
      <c r="I151" s="11">
        <v>144</v>
      </c>
      <c r="K151" s="11">
        <v>171</v>
      </c>
      <c r="L151" s="11">
        <v>171</v>
      </c>
      <c r="M151" s="11">
        <v>220</v>
      </c>
    </row>
    <row r="152" spans="1:13" ht="12.75">
      <c r="A152" s="11" t="s">
        <v>46</v>
      </c>
      <c r="B152" s="11">
        <v>1995</v>
      </c>
      <c r="C152" s="11">
        <v>108</v>
      </c>
      <c r="D152" s="11">
        <v>108</v>
      </c>
      <c r="E152" s="11">
        <v>115</v>
      </c>
      <c r="F152" s="11">
        <v>122</v>
      </c>
      <c r="H152" s="11">
        <v>150</v>
      </c>
      <c r="I152" s="11">
        <v>143</v>
      </c>
      <c r="K152" s="11">
        <v>170</v>
      </c>
      <c r="M152" s="11">
        <v>205</v>
      </c>
    </row>
    <row r="153" spans="1:15" ht="13.5" thickBot="1">
      <c r="A153" s="11" t="s">
        <v>46</v>
      </c>
      <c r="B153" s="11">
        <v>1996</v>
      </c>
      <c r="C153" s="11">
        <v>106</v>
      </c>
      <c r="D153" s="11">
        <v>113</v>
      </c>
      <c r="E153" s="11">
        <v>113</v>
      </c>
      <c r="F153" s="11">
        <v>113</v>
      </c>
      <c r="H153" s="11">
        <v>155</v>
      </c>
      <c r="I153" s="11">
        <v>142</v>
      </c>
      <c r="K153" s="11">
        <v>177</v>
      </c>
      <c r="L153" s="11">
        <v>169</v>
      </c>
      <c r="M153" s="11">
        <v>219</v>
      </c>
      <c r="O153" s="75"/>
    </row>
    <row r="154" spans="1:15" ht="13.5" thickBot="1">
      <c r="A154" s="11" t="s">
        <v>46</v>
      </c>
      <c r="B154" s="11">
        <v>1997</v>
      </c>
      <c r="C154" s="11">
        <v>112</v>
      </c>
      <c r="D154" s="11">
        <v>112</v>
      </c>
      <c r="E154" s="11">
        <v>125</v>
      </c>
      <c r="F154" s="11">
        <v>125</v>
      </c>
      <c r="H154" s="11">
        <v>174</v>
      </c>
      <c r="I154" s="11">
        <v>153</v>
      </c>
      <c r="K154" s="11">
        <v>181</v>
      </c>
      <c r="L154" s="11">
        <v>174</v>
      </c>
      <c r="M154" s="11">
        <v>202</v>
      </c>
      <c r="N154" s="53"/>
      <c r="O154" s="74"/>
    </row>
    <row r="155" spans="1:15" ht="12.75">
      <c r="A155" s="11" t="s">
        <v>46</v>
      </c>
      <c r="B155" s="11">
        <v>1998</v>
      </c>
      <c r="C155" s="11">
        <v>104</v>
      </c>
      <c r="D155" s="11">
        <v>104</v>
      </c>
      <c r="E155" s="11">
        <v>110</v>
      </c>
      <c r="F155" s="11">
        <v>117</v>
      </c>
      <c r="H155" s="11">
        <v>145</v>
      </c>
      <c r="I155" s="11">
        <v>131</v>
      </c>
      <c r="K155" s="11">
        <v>152</v>
      </c>
      <c r="L155" s="11">
        <v>145</v>
      </c>
      <c r="M155" s="11">
        <v>187</v>
      </c>
      <c r="N155" s="79"/>
      <c r="O155" s="74"/>
    </row>
    <row r="156" spans="1:15" ht="12.75">
      <c r="A156" s="11" t="s">
        <v>46</v>
      </c>
      <c r="B156" s="11">
        <v>1999</v>
      </c>
      <c r="C156" s="11">
        <v>102</v>
      </c>
      <c r="D156" s="11">
        <v>102</v>
      </c>
      <c r="E156" s="11">
        <v>116</v>
      </c>
      <c r="F156" s="11">
        <v>137</v>
      </c>
      <c r="H156" s="11">
        <v>137</v>
      </c>
      <c r="I156" s="11">
        <v>158</v>
      </c>
      <c r="K156" s="11">
        <v>158</v>
      </c>
      <c r="L156" s="11">
        <v>193</v>
      </c>
      <c r="M156" s="11">
        <v>123</v>
      </c>
      <c r="N156" s="79"/>
      <c r="O156" s="74"/>
    </row>
    <row r="157" spans="1:15" ht="12.75">
      <c r="A157" s="11" t="s">
        <v>46</v>
      </c>
      <c r="B157" s="11">
        <v>2000</v>
      </c>
      <c r="C157" s="11">
        <v>108</v>
      </c>
      <c r="D157" s="11">
        <v>108</v>
      </c>
      <c r="E157" s="11">
        <v>115</v>
      </c>
      <c r="F157" s="11">
        <v>122</v>
      </c>
      <c r="H157" s="11">
        <v>157</v>
      </c>
      <c r="I157" s="11">
        <v>136</v>
      </c>
      <c r="K157" s="11">
        <v>171</v>
      </c>
      <c r="L157" s="11">
        <v>171</v>
      </c>
      <c r="M157" s="11">
        <v>199</v>
      </c>
      <c r="N157" s="79">
        <v>136</v>
      </c>
      <c r="O157" s="74"/>
    </row>
    <row r="158" spans="1:15" ht="12.75">
      <c r="A158" s="11" t="s">
        <v>46</v>
      </c>
      <c r="B158" s="11">
        <v>2001</v>
      </c>
      <c r="C158" s="11">
        <v>107</v>
      </c>
      <c r="D158" s="11">
        <v>114</v>
      </c>
      <c r="E158" s="11">
        <v>114</v>
      </c>
      <c r="F158" s="11">
        <v>120</v>
      </c>
      <c r="H158" s="11">
        <v>155</v>
      </c>
      <c r="I158" s="11">
        <v>134</v>
      </c>
      <c r="K158" s="11">
        <v>162</v>
      </c>
      <c r="L158" s="11">
        <v>169</v>
      </c>
      <c r="M158" s="11">
        <v>197</v>
      </c>
      <c r="N158" s="79">
        <v>127</v>
      </c>
      <c r="O158" s="74"/>
    </row>
    <row r="159" spans="1:15" ht="12.75">
      <c r="A159" s="11" t="s">
        <v>46</v>
      </c>
      <c r="B159" s="11">
        <v>2002</v>
      </c>
      <c r="C159" s="93">
        <v>106</v>
      </c>
      <c r="D159" s="93">
        <v>106</v>
      </c>
      <c r="E159" s="93">
        <v>112</v>
      </c>
      <c r="F159" s="93">
        <v>112</v>
      </c>
      <c r="G159" s="93"/>
      <c r="H159" s="93">
        <v>147</v>
      </c>
      <c r="I159" s="93">
        <v>133</v>
      </c>
      <c r="J159" s="93"/>
      <c r="K159" s="93">
        <v>176</v>
      </c>
      <c r="L159" s="93">
        <v>183</v>
      </c>
      <c r="M159" s="93">
        <v>203</v>
      </c>
      <c r="N159" s="93"/>
      <c r="O159" s="74"/>
    </row>
    <row r="160" spans="1:15" ht="12.75">
      <c r="A160" s="11" t="s">
        <v>46</v>
      </c>
      <c r="B160" s="11">
        <v>2003</v>
      </c>
      <c r="C160" s="93">
        <v>104</v>
      </c>
      <c r="D160" s="93">
        <v>104</v>
      </c>
      <c r="E160" s="93">
        <v>125</v>
      </c>
      <c r="F160" s="93">
        <v>125</v>
      </c>
      <c r="G160" s="93"/>
      <c r="H160" s="93">
        <v>160</v>
      </c>
      <c r="I160" s="93">
        <v>140</v>
      </c>
      <c r="J160" s="93"/>
      <c r="K160" s="93">
        <v>167</v>
      </c>
      <c r="L160" s="93">
        <v>181</v>
      </c>
      <c r="M160" s="93">
        <v>195</v>
      </c>
      <c r="N160" s="93"/>
      <c r="O160" s="74"/>
    </row>
    <row r="161" spans="1:15" ht="12.75">
      <c r="A161" s="11" t="s">
        <v>46</v>
      </c>
      <c r="B161" s="11">
        <v>2004</v>
      </c>
      <c r="C161" s="93">
        <v>110</v>
      </c>
      <c r="D161" s="93">
        <v>105</v>
      </c>
      <c r="E161" s="93">
        <v>117</v>
      </c>
      <c r="F161" s="93">
        <v>117</v>
      </c>
      <c r="G161" s="93"/>
      <c r="H161" s="93">
        <v>146</v>
      </c>
      <c r="I161" s="93">
        <v>146</v>
      </c>
      <c r="J161" s="93"/>
      <c r="K161" s="93">
        <v>166</v>
      </c>
      <c r="L161" s="93">
        <v>173</v>
      </c>
      <c r="M161" s="93">
        <v>222</v>
      </c>
      <c r="N161" s="93"/>
      <c r="O161" s="74"/>
    </row>
    <row r="162" spans="1:15" ht="12.75">
      <c r="A162" s="11" t="s">
        <v>46</v>
      </c>
      <c r="B162" s="11">
        <v>2005</v>
      </c>
      <c r="C162" s="93">
        <v>101</v>
      </c>
      <c r="D162" s="93">
        <v>101</v>
      </c>
      <c r="E162" s="93">
        <v>115</v>
      </c>
      <c r="F162" s="93">
        <v>129</v>
      </c>
      <c r="G162" s="93">
        <v>178</v>
      </c>
      <c r="H162" s="93">
        <v>157</v>
      </c>
      <c r="I162" s="93">
        <v>150</v>
      </c>
      <c r="J162" s="93"/>
      <c r="K162" s="93">
        <v>164</v>
      </c>
      <c r="L162" s="93">
        <v>164</v>
      </c>
      <c r="M162" s="93">
        <v>220</v>
      </c>
      <c r="N162" s="93"/>
      <c r="O162" s="74"/>
    </row>
    <row r="163" spans="1:15" ht="12.75">
      <c r="A163" s="11" t="s">
        <v>46</v>
      </c>
      <c r="B163" s="11">
        <v>2006</v>
      </c>
      <c r="C163" s="93">
        <v>108</v>
      </c>
      <c r="D163" s="93">
        <v>100</v>
      </c>
      <c r="E163" s="93">
        <v>108</v>
      </c>
      <c r="F163" s="93">
        <v>114</v>
      </c>
      <c r="G163" s="93"/>
      <c r="H163" s="93">
        <v>149</v>
      </c>
      <c r="I163" s="93">
        <v>149</v>
      </c>
      <c r="J163" s="93"/>
      <c r="K163" s="93">
        <v>149</v>
      </c>
      <c r="L163" s="93">
        <v>184</v>
      </c>
      <c r="M163" s="93">
        <v>219</v>
      </c>
      <c r="N163" s="93"/>
      <c r="O163" s="74"/>
    </row>
    <row r="164" spans="3:14" ht="15"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95"/>
    </row>
    <row r="165" spans="1:15" s="23" customFormat="1" ht="12.75">
      <c r="A165" s="18" t="str">
        <f>A153</f>
        <v>STPA</v>
      </c>
      <c r="B165" s="18" t="s">
        <v>37</v>
      </c>
      <c r="C165" s="19">
        <f>AVERAGE(C141:C164)</f>
        <v>105.3</v>
      </c>
      <c r="D165" s="19">
        <f aca="true" t="shared" si="24" ref="D165:N165">AVERAGE(D141:D164)</f>
        <v>107.05263157894737</v>
      </c>
      <c r="E165" s="19">
        <f t="shared" si="24"/>
        <v>117.57894736842105</v>
      </c>
      <c r="F165" s="19">
        <f t="shared" si="24"/>
        <v>121.83333333333333</v>
      </c>
      <c r="G165" s="19"/>
      <c r="H165" s="19">
        <f t="shared" si="24"/>
        <v>163.11111111111111</v>
      </c>
      <c r="I165" s="19">
        <f t="shared" si="24"/>
        <v>143.1764705882353</v>
      </c>
      <c r="J165" s="19" t="e">
        <f t="shared" si="24"/>
        <v>#DIV/0!</v>
      </c>
      <c r="K165" s="19">
        <f t="shared" si="24"/>
        <v>167.66666666666666</v>
      </c>
      <c r="L165" s="19">
        <f t="shared" si="24"/>
        <v>170.7058823529412</v>
      </c>
      <c r="M165" s="19">
        <f t="shared" si="24"/>
        <v>207.75</v>
      </c>
      <c r="N165" s="19">
        <f t="shared" si="24"/>
        <v>131.5</v>
      </c>
      <c r="O165" s="71"/>
    </row>
    <row r="166" spans="1:15" s="23" customFormat="1" ht="12.75">
      <c r="A166" s="18" t="str">
        <f>A153</f>
        <v>STPA</v>
      </c>
      <c r="B166" s="18" t="s">
        <v>38</v>
      </c>
      <c r="C166" s="20">
        <f>COUNT(C141:C164)</f>
        <v>20</v>
      </c>
      <c r="D166" s="20">
        <f aca="true" t="shared" si="25" ref="D166:N166">COUNT(D141:D164)</f>
        <v>19</v>
      </c>
      <c r="E166" s="20">
        <f t="shared" si="25"/>
        <v>19</v>
      </c>
      <c r="F166" s="20">
        <f t="shared" si="25"/>
        <v>18</v>
      </c>
      <c r="G166" s="20"/>
      <c r="H166" s="20">
        <f t="shared" si="25"/>
        <v>18</v>
      </c>
      <c r="I166" s="20">
        <f t="shared" si="25"/>
        <v>17</v>
      </c>
      <c r="J166" s="20">
        <f>COUNT(J141:J164)</f>
        <v>0</v>
      </c>
      <c r="K166" s="20">
        <f t="shared" si="25"/>
        <v>18</v>
      </c>
      <c r="L166" s="20">
        <f t="shared" si="25"/>
        <v>17</v>
      </c>
      <c r="M166" s="20">
        <f t="shared" si="25"/>
        <v>16</v>
      </c>
      <c r="N166" s="20">
        <f t="shared" si="25"/>
        <v>2</v>
      </c>
      <c r="O166" s="71"/>
    </row>
    <row r="167" spans="1:15" s="24" customFormat="1" ht="12.75">
      <c r="A167" s="18" t="str">
        <f>A153</f>
        <v>STPA</v>
      </c>
      <c r="B167" s="21" t="s">
        <v>39</v>
      </c>
      <c r="C167" s="83">
        <f>C165+DATE(2005,12,31)</f>
        <v>38822.3</v>
      </c>
      <c r="D167" s="83">
        <f aca="true" t="shared" si="26" ref="D167:N167">D165+DATE(2005,12,31)</f>
        <v>38824.05263157895</v>
      </c>
      <c r="E167" s="83">
        <f t="shared" si="26"/>
        <v>38834.57894736842</v>
      </c>
      <c r="F167" s="83">
        <f t="shared" si="26"/>
        <v>38838.833333333336</v>
      </c>
      <c r="G167" s="83"/>
      <c r="H167" s="83">
        <f t="shared" si="26"/>
        <v>38880.11111111111</v>
      </c>
      <c r="I167" s="83">
        <f t="shared" si="26"/>
        <v>38860.17647058824</v>
      </c>
      <c r="J167" s="83" t="e">
        <f>J165+DATE(2005,12,31)</f>
        <v>#DIV/0!</v>
      </c>
      <c r="K167" s="83">
        <f t="shared" si="26"/>
        <v>38884.666666666664</v>
      </c>
      <c r="L167" s="83">
        <f t="shared" si="26"/>
        <v>38887.705882352944</v>
      </c>
      <c r="M167" s="83">
        <f t="shared" si="26"/>
        <v>38924.75</v>
      </c>
      <c r="N167" s="83">
        <f t="shared" si="26"/>
        <v>38848.5</v>
      </c>
      <c r="O167" s="71"/>
    </row>
    <row r="168" spans="1:15" s="23" customFormat="1" ht="14.2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71"/>
    </row>
    <row r="169" spans="1:15" s="23" customFormat="1" ht="12.75">
      <c r="A169" s="18" t="str">
        <f>A153</f>
        <v>STPA</v>
      </c>
      <c r="B169" s="18" t="s">
        <v>40</v>
      </c>
      <c r="C169" s="22">
        <f>STDEV(C141:C164)</f>
        <v>9.564737870235462</v>
      </c>
      <c r="D169" s="22">
        <f aca="true" t="shared" si="27" ref="D169:N169">STDEV(D141:D164)</f>
        <v>6.177681012326366</v>
      </c>
      <c r="E169" s="22">
        <f t="shared" si="27"/>
        <v>6.185249383939176</v>
      </c>
      <c r="F169" s="22">
        <f t="shared" si="27"/>
        <v>6.904815029255693</v>
      </c>
      <c r="G169" s="22"/>
      <c r="H169" s="22">
        <f t="shared" si="27"/>
        <v>17.8750199963323</v>
      </c>
      <c r="I169" s="22">
        <f t="shared" si="27"/>
        <v>7.812132344290278</v>
      </c>
      <c r="J169" s="22" t="e">
        <f>STDEV(J141:J164)</f>
        <v>#DIV/0!</v>
      </c>
      <c r="K169" s="22">
        <f t="shared" si="27"/>
        <v>8.845071741803288</v>
      </c>
      <c r="L169" s="22">
        <f t="shared" si="27"/>
        <v>11.284750251347775</v>
      </c>
      <c r="M169" s="22">
        <f t="shared" si="27"/>
        <v>28.38191912703109</v>
      </c>
      <c r="N169" s="22">
        <f t="shared" si="27"/>
        <v>6.363961030678928</v>
      </c>
      <c r="O169" s="71"/>
    </row>
    <row r="170" spans="1:15" s="23" customFormat="1" ht="12.75">
      <c r="A170" s="16"/>
      <c r="B170" s="16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71"/>
    </row>
    <row r="171" spans="1:14" ht="12.75">
      <c r="A171" s="25" t="str">
        <f>A153</f>
        <v>STPA</v>
      </c>
      <c r="B171" s="25" t="s">
        <v>41</v>
      </c>
      <c r="C171" s="25">
        <f>MIN(C141:C164)</f>
        <v>71</v>
      </c>
      <c r="D171" s="25">
        <f aca="true" t="shared" si="28" ref="D171:N171">MIN(D141:D164)</f>
        <v>98</v>
      </c>
      <c r="E171" s="25">
        <f t="shared" si="28"/>
        <v>108</v>
      </c>
      <c r="F171" s="25">
        <f t="shared" si="28"/>
        <v>112</v>
      </c>
      <c r="G171" s="25"/>
      <c r="H171" s="25">
        <f t="shared" si="28"/>
        <v>137</v>
      </c>
      <c r="I171" s="25">
        <f t="shared" si="28"/>
        <v>131</v>
      </c>
      <c r="J171" s="25">
        <f>MIN(J141:J164)</f>
        <v>0</v>
      </c>
      <c r="K171" s="25">
        <f t="shared" si="28"/>
        <v>149</v>
      </c>
      <c r="L171" s="25">
        <f t="shared" si="28"/>
        <v>145</v>
      </c>
      <c r="M171" s="25">
        <f t="shared" si="28"/>
        <v>123</v>
      </c>
      <c r="N171" s="25">
        <f t="shared" si="28"/>
        <v>127</v>
      </c>
    </row>
    <row r="172" spans="1:14" ht="12.75">
      <c r="A172" s="25" t="str">
        <f>A153</f>
        <v>STPA</v>
      </c>
      <c r="B172" s="26" t="s">
        <v>42</v>
      </c>
      <c r="C172" s="84">
        <f>C171+DATE(2005,12,31)</f>
        <v>38788</v>
      </c>
      <c r="D172" s="84">
        <f aca="true" t="shared" si="29" ref="D172:N172">D171+DATE(2005,12,31)</f>
        <v>38815</v>
      </c>
      <c r="E172" s="84">
        <f t="shared" si="29"/>
        <v>38825</v>
      </c>
      <c r="F172" s="84">
        <f t="shared" si="29"/>
        <v>38829</v>
      </c>
      <c r="G172" s="84"/>
      <c r="H172" s="84">
        <f t="shared" si="29"/>
        <v>38854</v>
      </c>
      <c r="I172" s="84">
        <f t="shared" si="29"/>
        <v>38848</v>
      </c>
      <c r="J172" s="84">
        <f t="shared" si="29"/>
        <v>38717</v>
      </c>
      <c r="K172" s="84">
        <f t="shared" si="29"/>
        <v>38866</v>
      </c>
      <c r="L172" s="84">
        <f t="shared" si="29"/>
        <v>38862</v>
      </c>
      <c r="M172" s="84">
        <f t="shared" si="29"/>
        <v>38840</v>
      </c>
      <c r="N172" s="84">
        <f t="shared" si="29"/>
        <v>38844</v>
      </c>
    </row>
    <row r="174" spans="1:2" ht="12.75">
      <c r="A174" s="11" t="s">
        <v>47</v>
      </c>
      <c r="B174" s="11">
        <v>1984</v>
      </c>
    </row>
    <row r="175" spans="1:2" ht="12.75">
      <c r="A175" s="11" t="s">
        <v>47</v>
      </c>
      <c r="B175" s="11">
        <v>1985</v>
      </c>
    </row>
    <row r="176" spans="1:2" ht="12.75">
      <c r="A176" s="11" t="s">
        <v>47</v>
      </c>
      <c r="B176" s="11">
        <v>1986</v>
      </c>
    </row>
    <row r="177" spans="1:2" ht="12.75">
      <c r="A177" s="11" t="s">
        <v>47</v>
      </c>
      <c r="B177" s="11">
        <v>1987</v>
      </c>
    </row>
    <row r="178" spans="1:13" ht="12.75">
      <c r="A178" s="11" t="s">
        <v>47</v>
      </c>
      <c r="B178" s="11">
        <v>1988</v>
      </c>
      <c r="C178" s="11">
        <v>102</v>
      </c>
      <c r="D178" s="11">
        <v>102</v>
      </c>
      <c r="E178" s="11">
        <v>123</v>
      </c>
      <c r="H178" s="11">
        <v>137</v>
      </c>
      <c r="I178" s="11">
        <v>144</v>
      </c>
      <c r="K178" s="11">
        <v>165</v>
      </c>
      <c r="M178" s="11">
        <v>200</v>
      </c>
    </row>
    <row r="179" spans="1:12" ht="12.75">
      <c r="A179" s="11" t="s">
        <v>47</v>
      </c>
      <c r="B179" s="11">
        <v>1989</v>
      </c>
      <c r="C179" s="11">
        <v>107</v>
      </c>
      <c r="D179" s="11">
        <v>121</v>
      </c>
      <c r="F179" s="11">
        <v>122</v>
      </c>
      <c r="I179" s="11">
        <v>142</v>
      </c>
      <c r="K179" s="11">
        <v>163</v>
      </c>
      <c r="L179" s="11">
        <v>191</v>
      </c>
    </row>
    <row r="180" spans="1:12" ht="12.75">
      <c r="A180" s="11" t="s">
        <v>47</v>
      </c>
      <c r="B180" s="11">
        <v>1990</v>
      </c>
      <c r="C180" s="11">
        <v>113</v>
      </c>
      <c r="D180" s="11">
        <v>114</v>
      </c>
      <c r="E180" s="11">
        <v>122</v>
      </c>
      <c r="F180" s="11">
        <v>122</v>
      </c>
      <c r="H180" s="11">
        <v>170</v>
      </c>
      <c r="K180" s="11">
        <v>170</v>
      </c>
      <c r="L180" s="11">
        <v>170</v>
      </c>
    </row>
    <row r="181" spans="1:12" ht="12.75">
      <c r="A181" s="11" t="s">
        <v>47</v>
      </c>
      <c r="B181" s="11">
        <v>1991</v>
      </c>
      <c r="C181" s="11">
        <v>99</v>
      </c>
      <c r="D181" s="11">
        <v>99</v>
      </c>
      <c r="E181" s="11">
        <v>113</v>
      </c>
      <c r="F181" s="11">
        <v>113</v>
      </c>
      <c r="H181" s="11">
        <v>148</v>
      </c>
      <c r="I181" s="11">
        <v>104</v>
      </c>
      <c r="K181" s="11">
        <v>162</v>
      </c>
      <c r="L181" s="11">
        <v>162</v>
      </c>
    </row>
    <row r="182" spans="1:13" ht="12.75">
      <c r="A182" s="11" t="s">
        <v>47</v>
      </c>
      <c r="B182" s="11">
        <v>1992</v>
      </c>
      <c r="C182" s="11">
        <v>113</v>
      </c>
      <c r="D182" s="11">
        <v>113</v>
      </c>
      <c r="E182" s="11">
        <v>125</v>
      </c>
      <c r="F182" s="11">
        <v>125</v>
      </c>
      <c r="H182" s="11">
        <v>163</v>
      </c>
      <c r="I182" s="11">
        <v>146</v>
      </c>
      <c r="K182" s="11">
        <v>174</v>
      </c>
      <c r="L182" s="11">
        <v>167</v>
      </c>
      <c r="M182" s="11">
        <v>230</v>
      </c>
    </row>
    <row r="183" spans="1:13" ht="12.75">
      <c r="A183" s="11" t="s">
        <v>47</v>
      </c>
      <c r="B183" s="11">
        <v>1993</v>
      </c>
      <c r="C183" s="11">
        <v>109</v>
      </c>
      <c r="D183" s="11">
        <v>123</v>
      </c>
      <c r="E183" s="11">
        <v>123</v>
      </c>
      <c r="F183" s="11">
        <v>123</v>
      </c>
      <c r="H183" s="11">
        <v>145</v>
      </c>
      <c r="I183" s="11">
        <v>151</v>
      </c>
      <c r="K183" s="11">
        <v>178</v>
      </c>
      <c r="L183" s="11">
        <v>201</v>
      </c>
      <c r="M183" s="11">
        <v>242</v>
      </c>
    </row>
    <row r="184" spans="1:13" ht="12.75">
      <c r="A184" s="11" t="s">
        <v>47</v>
      </c>
      <c r="B184" s="11">
        <v>1994</v>
      </c>
      <c r="C184" s="11">
        <v>108</v>
      </c>
      <c r="D184" s="11">
        <v>130</v>
      </c>
      <c r="E184" s="11">
        <v>130</v>
      </c>
      <c r="F184" s="11">
        <v>130</v>
      </c>
      <c r="H184" s="11">
        <v>171</v>
      </c>
      <c r="I184" s="11">
        <v>157</v>
      </c>
      <c r="K184" s="11">
        <v>171</v>
      </c>
      <c r="L184" s="11">
        <v>171</v>
      </c>
      <c r="M184" s="11">
        <v>227</v>
      </c>
    </row>
    <row r="185" spans="1:13" ht="12.75">
      <c r="A185" s="11" t="s">
        <v>47</v>
      </c>
      <c r="B185" s="11">
        <v>1995</v>
      </c>
      <c r="C185" s="11">
        <v>108</v>
      </c>
      <c r="D185" s="11">
        <v>122</v>
      </c>
      <c r="E185" s="11">
        <v>115</v>
      </c>
      <c r="F185" s="11">
        <v>122</v>
      </c>
      <c r="I185" s="11">
        <v>143</v>
      </c>
      <c r="K185" s="11">
        <v>170</v>
      </c>
      <c r="M185" s="11">
        <v>205</v>
      </c>
    </row>
    <row r="186" spans="1:15" ht="12.75">
      <c r="A186" s="11" t="s">
        <v>47</v>
      </c>
      <c r="B186" s="11">
        <v>1996</v>
      </c>
      <c r="C186" s="11">
        <v>106</v>
      </c>
      <c r="D186" s="11">
        <v>113</v>
      </c>
      <c r="E186" s="11">
        <v>113</v>
      </c>
      <c r="F186" s="11">
        <v>113</v>
      </c>
      <c r="H186" s="11">
        <v>155</v>
      </c>
      <c r="I186" s="11">
        <v>150</v>
      </c>
      <c r="K186" s="11">
        <v>169</v>
      </c>
      <c r="L186" s="11">
        <v>198</v>
      </c>
      <c r="M186" s="11">
        <v>212</v>
      </c>
      <c r="O186" s="75"/>
    </row>
    <row r="187" spans="1:15" ht="12.75">
      <c r="A187" s="11" t="s">
        <v>47</v>
      </c>
      <c r="B187" s="11">
        <v>1997</v>
      </c>
      <c r="C187" s="11">
        <v>112</v>
      </c>
      <c r="D187" s="11">
        <v>119</v>
      </c>
      <c r="E187" s="11">
        <v>125</v>
      </c>
      <c r="F187" s="11">
        <v>125</v>
      </c>
      <c r="H187" s="11">
        <v>160</v>
      </c>
      <c r="I187" s="11">
        <v>153</v>
      </c>
      <c r="K187" s="11">
        <v>181</v>
      </c>
      <c r="L187" s="11">
        <v>181</v>
      </c>
      <c r="M187" s="11">
        <v>217</v>
      </c>
      <c r="N187" s="16">
        <v>146</v>
      </c>
      <c r="O187" s="74"/>
    </row>
    <row r="188" spans="1:15" ht="12.75">
      <c r="A188" s="11" t="s">
        <v>47</v>
      </c>
      <c r="B188" s="11">
        <v>1998</v>
      </c>
      <c r="C188" s="11">
        <v>104</v>
      </c>
      <c r="D188" s="11">
        <v>104</v>
      </c>
      <c r="E188" s="11">
        <v>110</v>
      </c>
      <c r="F188" s="11">
        <v>117</v>
      </c>
      <c r="H188" s="11">
        <v>139</v>
      </c>
      <c r="I188" s="11">
        <v>131</v>
      </c>
      <c r="K188" s="11">
        <v>152</v>
      </c>
      <c r="L188" s="11">
        <v>180</v>
      </c>
      <c r="M188" s="11">
        <v>208</v>
      </c>
      <c r="O188" s="74"/>
    </row>
    <row r="189" spans="1:15" ht="12.75">
      <c r="A189" s="11" t="s">
        <v>47</v>
      </c>
      <c r="B189" s="11">
        <v>1999</v>
      </c>
      <c r="C189" s="11">
        <v>102</v>
      </c>
      <c r="D189" s="11">
        <v>102</v>
      </c>
      <c r="E189" s="11">
        <v>116</v>
      </c>
      <c r="F189" s="11">
        <v>116</v>
      </c>
      <c r="H189" s="11">
        <v>137</v>
      </c>
      <c r="I189" s="11">
        <v>130</v>
      </c>
      <c r="K189" s="11">
        <v>158</v>
      </c>
      <c r="L189" s="11">
        <v>165</v>
      </c>
      <c r="M189" s="11">
        <v>207</v>
      </c>
      <c r="N189" s="16">
        <v>123</v>
      </c>
      <c r="O189" s="74"/>
    </row>
    <row r="190" spans="1:15" ht="12.75">
      <c r="A190" s="11" t="s">
        <v>47</v>
      </c>
      <c r="B190" s="11">
        <v>2000</v>
      </c>
      <c r="C190" s="11">
        <v>108</v>
      </c>
      <c r="D190" s="11">
        <v>108</v>
      </c>
      <c r="E190" s="11">
        <v>122</v>
      </c>
      <c r="F190" s="11">
        <v>122</v>
      </c>
      <c r="H190" s="11">
        <v>150</v>
      </c>
      <c r="I190" s="11">
        <v>136</v>
      </c>
      <c r="K190" s="11">
        <v>171</v>
      </c>
      <c r="L190" s="11">
        <v>171</v>
      </c>
      <c r="M190" s="11">
        <v>227</v>
      </c>
      <c r="O190" s="74"/>
    </row>
    <row r="191" spans="1:15" ht="12.75">
      <c r="A191" s="11" t="s">
        <v>47</v>
      </c>
      <c r="B191" s="11">
        <v>2001</v>
      </c>
      <c r="C191" s="11">
        <v>107</v>
      </c>
      <c r="D191" s="11">
        <v>127</v>
      </c>
      <c r="E191" s="11">
        <v>120</v>
      </c>
      <c r="F191" s="11">
        <v>120</v>
      </c>
      <c r="H191" s="11">
        <v>162</v>
      </c>
      <c r="I191" s="11">
        <v>134</v>
      </c>
      <c r="K191" s="11">
        <v>162</v>
      </c>
      <c r="L191" s="11">
        <v>171</v>
      </c>
      <c r="M191" s="11">
        <v>167</v>
      </c>
      <c r="N191" s="16">
        <v>127</v>
      </c>
      <c r="O191" s="74"/>
    </row>
    <row r="192" spans="1:15" ht="12.75">
      <c r="A192" s="11" t="s">
        <v>47</v>
      </c>
      <c r="B192" s="11">
        <v>2002</v>
      </c>
      <c r="C192" s="94">
        <v>106</v>
      </c>
      <c r="D192" s="94">
        <v>106</v>
      </c>
      <c r="E192" s="94">
        <v>112</v>
      </c>
      <c r="F192" s="94">
        <v>106</v>
      </c>
      <c r="G192" s="94"/>
      <c r="H192" s="94">
        <v>147</v>
      </c>
      <c r="I192" s="94">
        <v>154</v>
      </c>
      <c r="J192" s="94"/>
      <c r="K192" s="94">
        <v>176</v>
      </c>
      <c r="L192" s="94">
        <v>176</v>
      </c>
      <c r="M192" s="94"/>
      <c r="O192" s="74"/>
    </row>
    <row r="193" spans="1:15" ht="12.75">
      <c r="A193" s="11" t="s">
        <v>47</v>
      </c>
      <c r="B193" s="11">
        <v>2003</v>
      </c>
      <c r="C193" s="94">
        <v>104</v>
      </c>
      <c r="D193" s="94">
        <v>132</v>
      </c>
      <c r="E193" s="94">
        <v>125</v>
      </c>
      <c r="F193" s="94">
        <v>125</v>
      </c>
      <c r="G193" s="94"/>
      <c r="H193" s="94">
        <v>160</v>
      </c>
      <c r="I193" s="94"/>
      <c r="J193" s="94"/>
      <c r="K193" s="94">
        <v>167</v>
      </c>
      <c r="L193" s="94">
        <v>181</v>
      </c>
      <c r="M193" s="94">
        <v>216</v>
      </c>
      <c r="O193" s="74"/>
    </row>
    <row r="194" spans="1:15" ht="12.75">
      <c r="A194" s="11" t="s">
        <v>47</v>
      </c>
      <c r="B194" s="11">
        <v>2004</v>
      </c>
      <c r="C194" s="93">
        <v>105</v>
      </c>
      <c r="D194" s="93">
        <v>117</v>
      </c>
      <c r="E194" s="93">
        <v>124</v>
      </c>
      <c r="F194" s="93">
        <v>117</v>
      </c>
      <c r="G194" s="93">
        <v>159</v>
      </c>
      <c r="H194" s="93">
        <v>146</v>
      </c>
      <c r="I194" s="93">
        <v>152</v>
      </c>
      <c r="J194" s="93"/>
      <c r="K194" s="93">
        <v>166</v>
      </c>
      <c r="L194" s="93">
        <v>208</v>
      </c>
      <c r="M194" s="93">
        <v>230</v>
      </c>
      <c r="N194" s="93"/>
      <c r="O194" s="74"/>
    </row>
    <row r="195" spans="1:15" ht="12.75">
      <c r="A195" s="11" t="s">
        <v>47</v>
      </c>
      <c r="B195" s="11">
        <v>2005</v>
      </c>
      <c r="C195" s="93">
        <v>101</v>
      </c>
      <c r="D195" s="93">
        <v>101</v>
      </c>
      <c r="E195" s="93">
        <v>115</v>
      </c>
      <c r="F195" s="93">
        <v>115</v>
      </c>
      <c r="G195" s="93">
        <v>136</v>
      </c>
      <c r="H195" s="93">
        <v>157</v>
      </c>
      <c r="I195" s="93"/>
      <c r="J195" s="93"/>
      <c r="K195" s="93">
        <v>164</v>
      </c>
      <c r="L195" s="93">
        <v>164</v>
      </c>
      <c r="M195" s="93">
        <v>220</v>
      </c>
      <c r="N195" s="93"/>
      <c r="O195" s="74"/>
    </row>
    <row r="196" spans="1:15" ht="12.75">
      <c r="A196" s="11" t="s">
        <v>47</v>
      </c>
      <c r="B196" s="11">
        <v>2006</v>
      </c>
      <c r="C196" s="93">
        <v>108</v>
      </c>
      <c r="D196" s="93">
        <v>108</v>
      </c>
      <c r="E196" s="93">
        <v>114</v>
      </c>
      <c r="F196" s="93">
        <v>114</v>
      </c>
      <c r="G196" s="93"/>
      <c r="H196" s="93">
        <v>149</v>
      </c>
      <c r="I196" s="93">
        <v>142</v>
      </c>
      <c r="J196" s="93">
        <v>135</v>
      </c>
      <c r="K196" s="93">
        <v>163</v>
      </c>
      <c r="L196" s="93">
        <v>191</v>
      </c>
      <c r="M196" s="93">
        <v>205</v>
      </c>
      <c r="N196" s="93"/>
      <c r="O196" s="74"/>
    </row>
    <row r="197" spans="3:14" ht="15"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95"/>
    </row>
    <row r="198" spans="1:15" s="23" customFormat="1" ht="12.75">
      <c r="A198" s="18" t="str">
        <f>A186</f>
        <v>ROUG</v>
      </c>
      <c r="B198" s="18" t="s">
        <v>37</v>
      </c>
      <c r="C198" s="19">
        <f>AVERAGE(C174:C197)</f>
        <v>106.42105263157895</v>
      </c>
      <c r="D198" s="19">
        <f aca="true" t="shared" si="30" ref="D198:N198">AVERAGE(D174:D197)</f>
        <v>113.73684210526316</v>
      </c>
      <c r="E198" s="19">
        <f t="shared" si="30"/>
        <v>119.27777777777777</v>
      </c>
      <c r="F198" s="19">
        <f t="shared" si="30"/>
        <v>119.27777777777777</v>
      </c>
      <c r="G198" s="19">
        <f t="shared" si="30"/>
        <v>147.5</v>
      </c>
      <c r="H198" s="19">
        <f t="shared" si="30"/>
        <v>152.7058823529412</v>
      </c>
      <c r="I198" s="19">
        <f t="shared" si="30"/>
        <v>141.8125</v>
      </c>
      <c r="J198" s="19">
        <f t="shared" si="30"/>
        <v>135</v>
      </c>
      <c r="K198" s="19">
        <f t="shared" si="30"/>
        <v>167.47368421052633</v>
      </c>
      <c r="L198" s="19">
        <f t="shared" si="30"/>
        <v>179.2941176470588</v>
      </c>
      <c r="M198" s="19">
        <f t="shared" si="30"/>
        <v>214.2</v>
      </c>
      <c r="N198" s="19">
        <f t="shared" si="30"/>
        <v>132</v>
      </c>
      <c r="O198" s="71"/>
    </row>
    <row r="199" spans="1:15" s="23" customFormat="1" ht="12.75">
      <c r="A199" s="18" t="str">
        <f>A186</f>
        <v>ROUG</v>
      </c>
      <c r="B199" s="18" t="s">
        <v>38</v>
      </c>
      <c r="C199" s="20">
        <f>COUNT(C174:C197)</f>
        <v>19</v>
      </c>
      <c r="D199" s="20">
        <f aca="true" t="shared" si="31" ref="D199:N199">COUNT(D174:D197)</f>
        <v>19</v>
      </c>
      <c r="E199" s="20">
        <f t="shared" si="31"/>
        <v>18</v>
      </c>
      <c r="F199" s="20">
        <f t="shared" si="31"/>
        <v>18</v>
      </c>
      <c r="G199" s="20">
        <f t="shared" si="31"/>
        <v>2</v>
      </c>
      <c r="H199" s="20">
        <f t="shared" si="31"/>
        <v>17</v>
      </c>
      <c r="I199" s="20">
        <f t="shared" si="31"/>
        <v>16</v>
      </c>
      <c r="J199" s="20">
        <f>COUNT(J174:J197)</f>
        <v>1</v>
      </c>
      <c r="K199" s="20">
        <f t="shared" si="31"/>
        <v>19</v>
      </c>
      <c r="L199" s="20">
        <f t="shared" si="31"/>
        <v>17</v>
      </c>
      <c r="M199" s="20">
        <f t="shared" si="31"/>
        <v>15</v>
      </c>
      <c r="N199" s="20">
        <f t="shared" si="31"/>
        <v>3</v>
      </c>
      <c r="O199" s="71"/>
    </row>
    <row r="200" spans="1:15" s="24" customFormat="1" ht="12.75">
      <c r="A200" s="18" t="str">
        <f>A186</f>
        <v>ROUG</v>
      </c>
      <c r="B200" s="21" t="s">
        <v>39</v>
      </c>
      <c r="C200" s="83">
        <f>C198+DATE(2005,12,31)</f>
        <v>38823.42105263158</v>
      </c>
      <c r="D200" s="83">
        <f aca="true" t="shared" si="32" ref="D200:N200">D198+DATE(2005,12,31)</f>
        <v>38830.73684210526</v>
      </c>
      <c r="E200" s="83">
        <f t="shared" si="32"/>
        <v>38836.27777777778</v>
      </c>
      <c r="F200" s="83">
        <f t="shared" si="32"/>
        <v>38836.27777777778</v>
      </c>
      <c r="G200" s="83">
        <f t="shared" si="32"/>
        <v>38864.5</v>
      </c>
      <c r="H200" s="83">
        <f t="shared" si="32"/>
        <v>38869.705882352944</v>
      </c>
      <c r="I200" s="83">
        <f t="shared" si="32"/>
        <v>38858.8125</v>
      </c>
      <c r="J200" s="83">
        <f>J198+DATE(2005,12,31)</f>
        <v>38852</v>
      </c>
      <c r="K200" s="83">
        <f t="shared" si="32"/>
        <v>38884.47368421053</v>
      </c>
      <c r="L200" s="83">
        <f t="shared" si="32"/>
        <v>38896.294117647056</v>
      </c>
      <c r="M200" s="83">
        <f t="shared" si="32"/>
        <v>38931.2</v>
      </c>
      <c r="N200" s="83">
        <f t="shared" si="32"/>
        <v>38849</v>
      </c>
      <c r="O200" s="71"/>
    </row>
    <row r="201" spans="1:15" s="23" customFormat="1" ht="14.2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71"/>
    </row>
    <row r="202" spans="1:15" s="23" customFormat="1" ht="12.75">
      <c r="A202" s="18" t="str">
        <f>A186</f>
        <v>ROUG</v>
      </c>
      <c r="B202" s="18" t="s">
        <v>40</v>
      </c>
      <c r="C202" s="22">
        <f>STDEV(C174:C197)</f>
        <v>3.8918117670834036</v>
      </c>
      <c r="D202" s="22">
        <f aca="true" t="shared" si="33" ref="D202:N202">STDEV(D174:D197)</f>
        <v>10.262348146193661</v>
      </c>
      <c r="E202" s="22">
        <f t="shared" si="33"/>
        <v>5.798636305765064</v>
      </c>
      <c r="F202" s="22">
        <f t="shared" si="33"/>
        <v>5.839072806690359</v>
      </c>
      <c r="G202" s="22">
        <f t="shared" si="33"/>
        <v>16.263455967290593</v>
      </c>
      <c r="H202" s="22">
        <f t="shared" si="33"/>
        <v>10.658123110346104</v>
      </c>
      <c r="I202" s="22">
        <f t="shared" si="33"/>
        <v>13.075262903666603</v>
      </c>
      <c r="J202" s="22" t="e">
        <f>STDEV(J174:J197)</f>
        <v>#DIV/0!</v>
      </c>
      <c r="K202" s="22">
        <f t="shared" si="33"/>
        <v>7.06610391668595</v>
      </c>
      <c r="L202" s="22">
        <f t="shared" si="33"/>
        <v>13.958710120755917</v>
      </c>
      <c r="M202" s="22">
        <f t="shared" si="33"/>
        <v>17.603571066284136</v>
      </c>
      <c r="N202" s="22">
        <f t="shared" si="33"/>
        <v>12.288205727444508</v>
      </c>
      <c r="O202" s="71"/>
    </row>
    <row r="203" spans="1:15" s="23" customFormat="1" ht="12.75">
      <c r="A203" s="16"/>
      <c r="B203" s="16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71"/>
    </row>
    <row r="204" spans="1:14" ht="12.75">
      <c r="A204" s="25" t="str">
        <f>A186</f>
        <v>ROUG</v>
      </c>
      <c r="B204" s="25" t="s">
        <v>41</v>
      </c>
      <c r="C204" s="25">
        <f>MIN(C174:C197)</f>
        <v>99</v>
      </c>
      <c r="D204" s="25">
        <f aca="true" t="shared" si="34" ref="D204:N204">MIN(D174:D197)</f>
        <v>99</v>
      </c>
      <c r="E204" s="25">
        <f t="shared" si="34"/>
        <v>110</v>
      </c>
      <c r="F204" s="25">
        <f t="shared" si="34"/>
        <v>106</v>
      </c>
      <c r="G204" s="25">
        <f t="shared" si="34"/>
        <v>136</v>
      </c>
      <c r="H204" s="25">
        <f t="shared" si="34"/>
        <v>137</v>
      </c>
      <c r="I204" s="25">
        <f t="shared" si="34"/>
        <v>104</v>
      </c>
      <c r="J204" s="25">
        <f>MIN(J174:J197)</f>
        <v>135</v>
      </c>
      <c r="K204" s="25">
        <f t="shared" si="34"/>
        <v>152</v>
      </c>
      <c r="L204" s="25">
        <f t="shared" si="34"/>
        <v>162</v>
      </c>
      <c r="M204" s="25">
        <f t="shared" si="34"/>
        <v>167</v>
      </c>
      <c r="N204" s="25">
        <f t="shared" si="34"/>
        <v>123</v>
      </c>
    </row>
    <row r="205" spans="1:14" ht="12.75">
      <c r="A205" s="25" t="str">
        <f>A186</f>
        <v>ROUG</v>
      </c>
      <c r="B205" s="26" t="s">
        <v>42</v>
      </c>
      <c r="C205" s="84">
        <f>C204+DATE(2005,12,31)</f>
        <v>38816</v>
      </c>
      <c r="D205" s="84">
        <f aca="true" t="shared" si="35" ref="D205:N205">D204+DATE(2005,12,31)</f>
        <v>38816</v>
      </c>
      <c r="E205" s="84">
        <f t="shared" si="35"/>
        <v>38827</v>
      </c>
      <c r="F205" s="84">
        <f t="shared" si="35"/>
        <v>38823</v>
      </c>
      <c r="G205" s="84">
        <f t="shared" si="35"/>
        <v>38853</v>
      </c>
      <c r="H205" s="84">
        <f t="shared" si="35"/>
        <v>38854</v>
      </c>
      <c r="I205" s="84">
        <f t="shared" si="35"/>
        <v>38821</v>
      </c>
      <c r="J205" s="84">
        <f t="shared" si="35"/>
        <v>38852</v>
      </c>
      <c r="K205" s="84">
        <f t="shared" si="35"/>
        <v>38869</v>
      </c>
      <c r="L205" s="84">
        <f t="shared" si="35"/>
        <v>38879</v>
      </c>
      <c r="M205" s="84">
        <f t="shared" si="35"/>
        <v>38884</v>
      </c>
      <c r="N205" s="84">
        <f t="shared" si="35"/>
        <v>38840</v>
      </c>
    </row>
    <row r="208" spans="1:13" ht="12.75">
      <c r="A208" s="11" t="s">
        <v>86</v>
      </c>
      <c r="B208" s="11">
        <v>2003</v>
      </c>
      <c r="H208" s="93">
        <v>144</v>
      </c>
      <c r="I208" s="93">
        <v>141</v>
      </c>
      <c r="J208" s="93"/>
      <c r="K208" s="93">
        <v>168</v>
      </c>
      <c r="L208" s="93">
        <v>178</v>
      </c>
      <c r="M208" s="93">
        <v>206</v>
      </c>
    </row>
    <row r="209" spans="1:13" ht="12.75">
      <c r="A209" s="11" t="s">
        <v>86</v>
      </c>
      <c r="B209" s="11">
        <v>2004</v>
      </c>
      <c r="C209" s="93">
        <v>105</v>
      </c>
      <c r="D209" s="93">
        <v>110</v>
      </c>
      <c r="E209" s="93">
        <v>120</v>
      </c>
      <c r="F209" s="93">
        <v>120</v>
      </c>
      <c r="G209" s="93">
        <v>173</v>
      </c>
      <c r="H209" s="93">
        <v>134</v>
      </c>
      <c r="I209" s="93">
        <v>138</v>
      </c>
      <c r="J209" s="93"/>
      <c r="K209" s="93">
        <v>166</v>
      </c>
      <c r="L209" s="93">
        <v>201</v>
      </c>
      <c r="M209" s="93">
        <v>208</v>
      </c>
    </row>
    <row r="210" spans="1:14" ht="12.75">
      <c r="A210" s="11" t="s">
        <v>86</v>
      </c>
      <c r="B210" s="11">
        <v>2005</v>
      </c>
      <c r="C210" s="93">
        <v>101</v>
      </c>
      <c r="D210" s="93">
        <v>101</v>
      </c>
      <c r="E210" s="93">
        <v>115</v>
      </c>
      <c r="F210" s="93">
        <v>108</v>
      </c>
      <c r="G210" s="93">
        <v>129</v>
      </c>
      <c r="H210" s="93">
        <v>150</v>
      </c>
      <c r="I210" s="93">
        <v>129</v>
      </c>
      <c r="J210" s="93"/>
      <c r="K210" s="93">
        <v>164</v>
      </c>
      <c r="L210" s="93">
        <v>178</v>
      </c>
      <c r="M210" s="93">
        <v>185</v>
      </c>
      <c r="N210" s="93"/>
    </row>
    <row r="211" spans="1:14" ht="12.75">
      <c r="A211" s="11" t="s">
        <v>86</v>
      </c>
      <c r="B211" s="11">
        <v>2006</v>
      </c>
      <c r="C211" s="93">
        <v>108</v>
      </c>
      <c r="D211" s="93">
        <v>108</v>
      </c>
      <c r="E211" s="93">
        <v>108</v>
      </c>
      <c r="F211" s="93">
        <v>108</v>
      </c>
      <c r="G211" s="93">
        <v>128</v>
      </c>
      <c r="H211" s="93">
        <v>135</v>
      </c>
      <c r="I211" s="93">
        <v>128</v>
      </c>
      <c r="J211" s="93"/>
      <c r="K211" s="93">
        <v>156</v>
      </c>
      <c r="L211" s="93">
        <v>170</v>
      </c>
      <c r="M211" s="93">
        <v>184</v>
      </c>
      <c r="N211" s="93"/>
    </row>
    <row r="212" spans="3:14" ht="15">
      <c r="C212" s="87"/>
      <c r="D212" s="87"/>
      <c r="E212" s="87"/>
      <c r="F212" s="87"/>
      <c r="G212" s="141"/>
      <c r="H212" s="87"/>
      <c r="I212" s="87"/>
      <c r="J212" s="87"/>
      <c r="K212" s="87"/>
      <c r="L212" s="87"/>
      <c r="M212" s="87"/>
      <c r="N212" s="86"/>
    </row>
    <row r="213" spans="1:15" s="23" customFormat="1" ht="12.75">
      <c r="A213" s="18" t="str">
        <f>A208</f>
        <v>STBR</v>
      </c>
      <c r="B213" s="18" t="s">
        <v>37</v>
      </c>
      <c r="C213" s="19">
        <f>AVERAGE(C206:C212)</f>
        <v>104.66666666666667</v>
      </c>
      <c r="D213" s="19">
        <f aca="true" t="shared" si="36" ref="D213:M213">AVERAGE(D206:D212)</f>
        <v>106.33333333333333</v>
      </c>
      <c r="E213" s="19">
        <f t="shared" si="36"/>
        <v>114.33333333333333</v>
      </c>
      <c r="F213" s="19">
        <f t="shared" si="36"/>
        <v>112</v>
      </c>
      <c r="G213" s="19">
        <f t="shared" si="36"/>
        <v>143.33333333333334</v>
      </c>
      <c r="H213" s="19">
        <f t="shared" si="36"/>
        <v>140.75</v>
      </c>
      <c r="I213" s="19">
        <f t="shared" si="36"/>
        <v>134</v>
      </c>
      <c r="J213" s="19" t="e">
        <f t="shared" si="36"/>
        <v>#DIV/0!</v>
      </c>
      <c r="K213" s="19">
        <f t="shared" si="36"/>
        <v>163.5</v>
      </c>
      <c r="L213" s="19">
        <f t="shared" si="36"/>
        <v>181.75</v>
      </c>
      <c r="M213" s="19">
        <f t="shared" si="36"/>
        <v>195.75</v>
      </c>
      <c r="N213" s="19"/>
      <c r="O213" s="71"/>
    </row>
    <row r="214" spans="1:15" s="23" customFormat="1" ht="12.75">
      <c r="A214" s="18" t="str">
        <f>A208</f>
        <v>STBR</v>
      </c>
      <c r="B214" s="18" t="s">
        <v>38</v>
      </c>
      <c r="C214" s="20">
        <f>COUNT(C206:C212)</f>
        <v>3</v>
      </c>
      <c r="D214" s="20">
        <f aca="true" t="shared" si="37" ref="D214:N214">COUNT(D206:D212)</f>
        <v>3</v>
      </c>
      <c r="E214" s="20">
        <f t="shared" si="37"/>
        <v>3</v>
      </c>
      <c r="F214" s="20">
        <f t="shared" si="37"/>
        <v>3</v>
      </c>
      <c r="G214" s="20">
        <f t="shared" si="37"/>
        <v>3</v>
      </c>
      <c r="H214" s="20">
        <f t="shared" si="37"/>
        <v>4</v>
      </c>
      <c r="I214" s="20">
        <f t="shared" si="37"/>
        <v>4</v>
      </c>
      <c r="J214" s="20">
        <f>COUNT(J206:J212)</f>
        <v>0</v>
      </c>
      <c r="K214" s="20">
        <f t="shared" si="37"/>
        <v>4</v>
      </c>
      <c r="L214" s="20">
        <f t="shared" si="37"/>
        <v>4</v>
      </c>
      <c r="M214" s="20">
        <f t="shared" si="37"/>
        <v>4</v>
      </c>
      <c r="N214" s="20">
        <f t="shared" si="37"/>
        <v>0</v>
      </c>
      <c r="O214" s="71"/>
    </row>
    <row r="215" spans="1:15" s="24" customFormat="1" ht="12.75">
      <c r="A215" s="18" t="str">
        <f>A208</f>
        <v>STBR</v>
      </c>
      <c r="B215" s="21" t="s">
        <v>39</v>
      </c>
      <c r="C215" s="83">
        <f>C213+DATE(2005,12,31)</f>
        <v>38821.666666666664</v>
      </c>
      <c r="D215" s="83">
        <f aca="true" t="shared" si="38" ref="D215:M215">D213+DATE(2005,12,31)</f>
        <v>38823.333333333336</v>
      </c>
      <c r="E215" s="83">
        <f t="shared" si="38"/>
        <v>38831.333333333336</v>
      </c>
      <c r="F215" s="83">
        <f t="shared" si="38"/>
        <v>38829</v>
      </c>
      <c r="G215" s="83">
        <f t="shared" si="38"/>
        <v>38860.333333333336</v>
      </c>
      <c r="H215" s="83">
        <f t="shared" si="38"/>
        <v>38857.75</v>
      </c>
      <c r="I215" s="83">
        <f t="shared" si="38"/>
        <v>38851</v>
      </c>
      <c r="J215" s="83" t="e">
        <f>J213+DATE(2005,12,31)</f>
        <v>#DIV/0!</v>
      </c>
      <c r="K215" s="83">
        <f t="shared" si="38"/>
        <v>38880.5</v>
      </c>
      <c r="L215" s="83">
        <f t="shared" si="38"/>
        <v>38898.75</v>
      </c>
      <c r="M215" s="83">
        <f t="shared" si="38"/>
        <v>38912.75</v>
      </c>
      <c r="N215" s="83"/>
      <c r="O215" s="71"/>
    </row>
    <row r="216" spans="1:15" s="23" customFormat="1" ht="14.2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71"/>
    </row>
    <row r="217" spans="1:15" s="23" customFormat="1" ht="12.75">
      <c r="A217" s="18" t="str">
        <f>A213</f>
        <v>STBR</v>
      </c>
      <c r="B217" s="18" t="s">
        <v>40</v>
      </c>
      <c r="C217" s="22">
        <f>STDEV(C206:C212)</f>
        <v>3.511884584284074</v>
      </c>
      <c r="D217" s="22">
        <f aca="true" t="shared" si="39" ref="D217:M217">STDEV(D206:D212)</f>
        <v>4.72581562625248</v>
      </c>
      <c r="E217" s="22">
        <f t="shared" si="39"/>
        <v>6.027713773341608</v>
      </c>
      <c r="F217" s="22">
        <f t="shared" si="39"/>
        <v>6.928203230275509</v>
      </c>
      <c r="G217" s="22">
        <f t="shared" si="39"/>
        <v>25.69695182961069</v>
      </c>
      <c r="H217" s="22">
        <f t="shared" si="39"/>
        <v>7.632168761236874</v>
      </c>
      <c r="I217" s="22">
        <f t="shared" si="39"/>
        <v>6.48074069840786</v>
      </c>
      <c r="J217" s="22" t="e">
        <f>STDEV(J206:J212)</f>
        <v>#DIV/0!</v>
      </c>
      <c r="K217" s="22">
        <f t="shared" si="39"/>
        <v>5.259911279353167</v>
      </c>
      <c r="L217" s="22">
        <f t="shared" si="39"/>
        <v>13.375973484822204</v>
      </c>
      <c r="M217" s="22">
        <f t="shared" si="39"/>
        <v>13.022416570411705</v>
      </c>
      <c r="N217" s="22"/>
      <c r="O217" s="71"/>
    </row>
    <row r="218" spans="1:15" s="23" customFormat="1" ht="12.75">
      <c r="A218" s="18"/>
      <c r="B218" s="16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71"/>
    </row>
    <row r="219" spans="1:14" ht="12.75">
      <c r="A219" s="18" t="str">
        <f>A215</f>
        <v>STBR</v>
      </c>
      <c r="B219" s="25" t="s">
        <v>41</v>
      </c>
      <c r="C219" s="25">
        <f>MIN(C206:C212)</f>
        <v>101</v>
      </c>
      <c r="D219" s="25">
        <f aca="true" t="shared" si="40" ref="D219:N219">MIN(D206:D212)</f>
        <v>101</v>
      </c>
      <c r="E219" s="25">
        <f t="shared" si="40"/>
        <v>108</v>
      </c>
      <c r="F219" s="25">
        <f t="shared" si="40"/>
        <v>108</v>
      </c>
      <c r="G219" s="25">
        <f t="shared" si="40"/>
        <v>128</v>
      </c>
      <c r="H219" s="25">
        <f t="shared" si="40"/>
        <v>134</v>
      </c>
      <c r="I219" s="25">
        <f t="shared" si="40"/>
        <v>128</v>
      </c>
      <c r="J219" s="25">
        <f>MIN(J206:J212)</f>
        <v>0</v>
      </c>
      <c r="K219" s="25">
        <f t="shared" si="40"/>
        <v>156</v>
      </c>
      <c r="L219" s="25">
        <f t="shared" si="40"/>
        <v>170</v>
      </c>
      <c r="M219" s="25">
        <f t="shared" si="40"/>
        <v>184</v>
      </c>
      <c r="N219" s="25">
        <f t="shared" si="40"/>
        <v>0</v>
      </c>
    </row>
    <row r="220" spans="1:14" ht="12.75">
      <c r="A220" s="18" t="str">
        <f>A208</f>
        <v>STBR</v>
      </c>
      <c r="B220" s="26" t="s">
        <v>42</v>
      </c>
      <c r="C220" s="84">
        <f>C219+DATE(2005,12,31)</f>
        <v>38818</v>
      </c>
      <c r="D220" s="84">
        <f aca="true" t="shared" si="41" ref="D220:M220">D219+DATE(2005,12,31)</f>
        <v>38818</v>
      </c>
      <c r="E220" s="84">
        <f t="shared" si="41"/>
        <v>38825</v>
      </c>
      <c r="F220" s="84">
        <f t="shared" si="41"/>
        <v>38825</v>
      </c>
      <c r="G220" s="84">
        <f t="shared" si="41"/>
        <v>38845</v>
      </c>
      <c r="H220" s="84">
        <f t="shared" si="41"/>
        <v>38851</v>
      </c>
      <c r="I220" s="84">
        <f t="shared" si="41"/>
        <v>38845</v>
      </c>
      <c r="J220" s="84">
        <f t="shared" si="41"/>
        <v>38717</v>
      </c>
      <c r="K220" s="84">
        <f t="shared" si="41"/>
        <v>38873</v>
      </c>
      <c r="L220" s="84">
        <f t="shared" si="41"/>
        <v>38887</v>
      </c>
      <c r="M220" s="84">
        <f t="shared" si="41"/>
        <v>38901</v>
      </c>
      <c r="N220" s="84"/>
    </row>
    <row r="223" spans="1:2" ht="12.75">
      <c r="A223" s="11" t="s">
        <v>48</v>
      </c>
      <c r="B223" s="11">
        <v>1984</v>
      </c>
    </row>
    <row r="224" spans="1:2" ht="12.75">
      <c r="A224" s="11" t="s">
        <v>48</v>
      </c>
      <c r="B224" s="11">
        <v>1985</v>
      </c>
    </row>
    <row r="225" spans="1:2" ht="12.75">
      <c r="A225" s="11" t="s">
        <v>48</v>
      </c>
      <c r="B225" s="11">
        <v>1986</v>
      </c>
    </row>
    <row r="226" spans="1:2" ht="12.75">
      <c r="A226" s="11" t="s">
        <v>48</v>
      </c>
      <c r="B226" s="11">
        <v>1987</v>
      </c>
    </row>
    <row r="227" spans="1:2" ht="12.75">
      <c r="A227" s="11" t="s">
        <v>48</v>
      </c>
      <c r="B227" s="11">
        <v>1988</v>
      </c>
    </row>
    <row r="228" spans="1:2" ht="12.75">
      <c r="A228" s="11" t="s">
        <v>48</v>
      </c>
      <c r="B228" s="11">
        <v>1989</v>
      </c>
    </row>
    <row r="229" spans="1:2" ht="12.75">
      <c r="A229" s="11" t="s">
        <v>48</v>
      </c>
      <c r="B229" s="11">
        <v>1990</v>
      </c>
    </row>
    <row r="230" spans="1:2" ht="12.75">
      <c r="A230" s="11" t="s">
        <v>48</v>
      </c>
      <c r="B230" s="11">
        <v>1991</v>
      </c>
    </row>
    <row r="231" spans="1:2" ht="12.75">
      <c r="A231" s="11" t="s">
        <v>48</v>
      </c>
      <c r="B231" s="11">
        <v>1992</v>
      </c>
    </row>
    <row r="232" spans="1:11" ht="12.75">
      <c r="A232" s="11" t="s">
        <v>48</v>
      </c>
      <c r="B232" s="11">
        <v>1993</v>
      </c>
      <c r="C232" s="11">
        <v>116</v>
      </c>
      <c r="D232" s="11">
        <v>109</v>
      </c>
      <c r="E232" s="11">
        <v>123</v>
      </c>
      <c r="F232" s="11">
        <v>130</v>
      </c>
      <c r="H232" s="11">
        <v>173</v>
      </c>
      <c r="I232" s="11">
        <v>144</v>
      </c>
      <c r="K232" s="11">
        <v>193</v>
      </c>
    </row>
    <row r="233" spans="1:13" ht="12.75">
      <c r="A233" s="11" t="s">
        <v>48</v>
      </c>
      <c r="B233" s="11">
        <v>1994</v>
      </c>
      <c r="C233" s="11">
        <v>122</v>
      </c>
      <c r="D233" s="11">
        <v>122</v>
      </c>
      <c r="E233" s="11">
        <v>136</v>
      </c>
      <c r="F233" s="11">
        <v>136</v>
      </c>
      <c r="H233" s="11">
        <v>171</v>
      </c>
      <c r="I233" s="11">
        <v>150</v>
      </c>
      <c r="K233" s="11">
        <v>192</v>
      </c>
      <c r="L233" s="11">
        <v>171</v>
      </c>
      <c r="M233" s="11">
        <v>213</v>
      </c>
    </row>
    <row r="234" spans="1:13" ht="12.75">
      <c r="A234" s="11" t="s">
        <v>48</v>
      </c>
      <c r="B234" s="11">
        <v>1995</v>
      </c>
      <c r="C234" s="11">
        <v>114</v>
      </c>
      <c r="D234" s="11">
        <v>109</v>
      </c>
      <c r="E234" s="11">
        <v>121</v>
      </c>
      <c r="F234" s="11">
        <v>128</v>
      </c>
      <c r="H234" s="11">
        <v>163</v>
      </c>
      <c r="I234" s="11">
        <v>135</v>
      </c>
      <c r="K234" s="11">
        <v>178</v>
      </c>
      <c r="L234" s="11">
        <v>170</v>
      </c>
      <c r="M234" s="11">
        <v>212</v>
      </c>
    </row>
    <row r="235" spans="1:15" ht="13.5" thickBot="1">
      <c r="A235" s="11" t="s">
        <v>48</v>
      </c>
      <c r="B235" s="11">
        <v>1996</v>
      </c>
      <c r="C235" s="11">
        <v>114</v>
      </c>
      <c r="D235" s="11">
        <v>114</v>
      </c>
      <c r="E235" s="11">
        <v>114</v>
      </c>
      <c r="F235" s="11">
        <v>141</v>
      </c>
      <c r="H235" s="11">
        <v>162</v>
      </c>
      <c r="I235" s="11">
        <v>141</v>
      </c>
      <c r="M235" s="11">
        <v>240</v>
      </c>
      <c r="O235" s="76"/>
    </row>
    <row r="236" spans="1:15" ht="13.5" thickBot="1">
      <c r="A236" s="11" t="s">
        <v>48</v>
      </c>
      <c r="B236" s="11">
        <v>1997</v>
      </c>
      <c r="C236" s="11">
        <v>111</v>
      </c>
      <c r="D236" s="11">
        <v>118</v>
      </c>
      <c r="E236" s="11">
        <v>125</v>
      </c>
      <c r="F236" s="11">
        <v>140</v>
      </c>
      <c r="H236" s="11">
        <v>160</v>
      </c>
      <c r="I236" s="11">
        <v>153</v>
      </c>
      <c r="K236" s="11">
        <v>188</v>
      </c>
      <c r="L236" s="52"/>
      <c r="M236" s="11">
        <v>195</v>
      </c>
      <c r="N236" s="16">
        <v>153</v>
      </c>
      <c r="O236" s="77"/>
    </row>
    <row r="237" spans="1:15" ht="12.75">
      <c r="A237" s="11" t="s">
        <v>48</v>
      </c>
      <c r="B237" s="11">
        <v>1998</v>
      </c>
      <c r="C237" s="11">
        <v>110</v>
      </c>
      <c r="D237" s="11">
        <v>110</v>
      </c>
      <c r="E237" s="11">
        <v>110</v>
      </c>
      <c r="F237" s="11">
        <v>124</v>
      </c>
      <c r="H237" s="11">
        <v>139</v>
      </c>
      <c r="I237" s="11">
        <v>131</v>
      </c>
      <c r="K237" s="11">
        <v>166</v>
      </c>
      <c r="L237" s="68">
        <v>201</v>
      </c>
      <c r="M237" s="11">
        <v>180</v>
      </c>
      <c r="O237" s="77"/>
    </row>
    <row r="238" spans="1:15" ht="12.75">
      <c r="A238" s="11" t="s">
        <v>48</v>
      </c>
      <c r="B238" s="11">
        <v>1999</v>
      </c>
      <c r="C238" s="11">
        <v>109</v>
      </c>
      <c r="D238" s="11">
        <v>109</v>
      </c>
      <c r="E238" s="11">
        <v>116</v>
      </c>
      <c r="F238" s="11">
        <v>123</v>
      </c>
      <c r="H238" s="11">
        <v>144</v>
      </c>
      <c r="I238" s="11">
        <v>130</v>
      </c>
      <c r="K238" s="11">
        <v>165</v>
      </c>
      <c r="L238" s="68">
        <v>151</v>
      </c>
      <c r="M238" s="11">
        <v>186</v>
      </c>
      <c r="O238" s="77"/>
    </row>
    <row r="239" spans="1:15" ht="12.75">
      <c r="A239" s="11" t="s">
        <v>48</v>
      </c>
      <c r="B239" s="11">
        <v>2000</v>
      </c>
      <c r="C239" s="11">
        <v>116</v>
      </c>
      <c r="D239" s="11">
        <v>116</v>
      </c>
      <c r="E239" s="11">
        <v>136</v>
      </c>
      <c r="F239" s="11">
        <v>122</v>
      </c>
      <c r="H239" s="11">
        <v>171</v>
      </c>
      <c r="I239" s="11">
        <v>143</v>
      </c>
      <c r="K239" s="11">
        <v>171</v>
      </c>
      <c r="L239" s="68">
        <v>171</v>
      </c>
      <c r="M239" s="11">
        <v>213</v>
      </c>
      <c r="O239" s="77"/>
    </row>
    <row r="240" spans="1:15" ht="12.75">
      <c r="A240" s="11" t="s">
        <v>48</v>
      </c>
      <c r="B240" s="11">
        <v>2001</v>
      </c>
      <c r="C240" s="11">
        <v>113</v>
      </c>
      <c r="D240" s="11">
        <v>113</v>
      </c>
      <c r="E240" s="11">
        <v>127</v>
      </c>
      <c r="F240" s="11">
        <v>127</v>
      </c>
      <c r="H240" s="11">
        <v>148</v>
      </c>
      <c r="I240" s="11">
        <v>134</v>
      </c>
      <c r="K240" s="11">
        <v>169</v>
      </c>
      <c r="L240" s="68">
        <v>184</v>
      </c>
      <c r="M240" s="11">
        <v>190</v>
      </c>
      <c r="O240" s="77"/>
    </row>
    <row r="241" spans="1:15" ht="12.75">
      <c r="A241" s="11" t="s">
        <v>48</v>
      </c>
      <c r="B241" s="11">
        <v>2002</v>
      </c>
      <c r="C241" s="94">
        <v>112</v>
      </c>
      <c r="D241" s="94">
        <v>112</v>
      </c>
      <c r="E241" s="94">
        <v>133</v>
      </c>
      <c r="F241" s="94">
        <v>126</v>
      </c>
      <c r="G241" s="94"/>
      <c r="H241" s="94">
        <v>154</v>
      </c>
      <c r="I241" s="94">
        <v>147</v>
      </c>
      <c r="J241" s="94"/>
      <c r="K241" s="94">
        <v>169</v>
      </c>
      <c r="L241" s="94">
        <v>169</v>
      </c>
      <c r="M241" s="94">
        <v>190</v>
      </c>
      <c r="O241" s="77"/>
    </row>
    <row r="242" spans="1:15" ht="12.75">
      <c r="A242" s="11" t="s">
        <v>48</v>
      </c>
      <c r="B242" s="11">
        <v>2003</v>
      </c>
      <c r="C242" s="94">
        <v>104</v>
      </c>
      <c r="D242" s="94">
        <v>112</v>
      </c>
      <c r="E242" s="94">
        <v>125</v>
      </c>
      <c r="F242" s="94">
        <v>125</v>
      </c>
      <c r="G242" s="94"/>
      <c r="H242" s="94">
        <v>160</v>
      </c>
      <c r="I242" s="94">
        <v>146</v>
      </c>
      <c r="J242" s="94"/>
      <c r="K242" s="94">
        <v>174</v>
      </c>
      <c r="L242" s="94">
        <v>160</v>
      </c>
      <c r="M242" s="94">
        <v>216</v>
      </c>
      <c r="O242" s="77"/>
    </row>
    <row r="243" spans="1:15" ht="12.75">
      <c r="A243" s="11" t="s">
        <v>48</v>
      </c>
      <c r="B243" s="11">
        <v>2004</v>
      </c>
      <c r="C243" s="93">
        <v>104</v>
      </c>
      <c r="D243" s="93">
        <v>104</v>
      </c>
      <c r="E243" s="93">
        <v>131</v>
      </c>
      <c r="F243" s="93">
        <v>124</v>
      </c>
      <c r="G243" s="93"/>
      <c r="H243" s="93">
        <v>159</v>
      </c>
      <c r="I243" s="93">
        <v>138</v>
      </c>
      <c r="J243" s="93"/>
      <c r="K243" s="93">
        <v>173</v>
      </c>
      <c r="L243" s="93">
        <v>159</v>
      </c>
      <c r="M243" s="93">
        <v>201</v>
      </c>
      <c r="N243" s="93"/>
      <c r="O243" s="77"/>
    </row>
    <row r="244" spans="1:15" ht="12.75">
      <c r="A244" s="11" t="s">
        <v>48</v>
      </c>
      <c r="B244" s="11">
        <v>2005</v>
      </c>
      <c r="C244" s="93">
        <v>108</v>
      </c>
      <c r="D244" s="93">
        <v>115</v>
      </c>
      <c r="E244" s="93">
        <v>115</v>
      </c>
      <c r="F244" s="93">
        <v>115</v>
      </c>
      <c r="G244" s="93"/>
      <c r="H244" s="93">
        <v>164</v>
      </c>
      <c r="I244" s="93">
        <v>150</v>
      </c>
      <c r="J244" s="93"/>
      <c r="K244" s="93">
        <v>185</v>
      </c>
      <c r="L244" s="93">
        <v>171</v>
      </c>
      <c r="M244" s="93">
        <v>213</v>
      </c>
      <c r="N244" s="93"/>
      <c r="O244" s="77"/>
    </row>
    <row r="245" spans="1:15" ht="12.75">
      <c r="A245" s="11" t="s">
        <v>48</v>
      </c>
      <c r="B245" s="11">
        <v>2006</v>
      </c>
      <c r="C245" s="93">
        <v>108</v>
      </c>
      <c r="D245" s="93">
        <v>108</v>
      </c>
      <c r="E245" s="93">
        <v>114</v>
      </c>
      <c r="F245" s="93">
        <v>108</v>
      </c>
      <c r="G245" s="93"/>
      <c r="H245" s="93">
        <v>149</v>
      </c>
      <c r="I245" s="93">
        <v>128</v>
      </c>
      <c r="J245" s="93"/>
      <c r="K245" s="93">
        <v>170</v>
      </c>
      <c r="L245" s="93">
        <v>156</v>
      </c>
      <c r="M245" s="93">
        <v>212</v>
      </c>
      <c r="N245" s="93"/>
      <c r="O245" s="77"/>
    </row>
    <row r="246" spans="3:15" ht="12.75"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77"/>
    </row>
    <row r="247" spans="3:13" ht="15">
      <c r="C247" s="87"/>
      <c r="D247" s="87"/>
      <c r="E247" s="87"/>
      <c r="F247" s="87"/>
      <c r="G247" s="98"/>
      <c r="H247" s="87"/>
      <c r="I247" s="87"/>
      <c r="J247" s="87"/>
      <c r="K247" s="87"/>
      <c r="L247" s="87"/>
      <c r="M247" s="87"/>
    </row>
    <row r="248" spans="1:15" s="23" customFormat="1" ht="12.75">
      <c r="A248" s="18" t="str">
        <f>A235</f>
        <v>COMP</v>
      </c>
      <c r="B248" s="18" t="s">
        <v>37</v>
      </c>
      <c r="C248" s="19">
        <f>AVERAGE(C223:C247)</f>
        <v>111.5</v>
      </c>
      <c r="D248" s="19">
        <f>AVERAGE(D223:D247)</f>
        <v>112.21428571428571</v>
      </c>
      <c r="E248" s="19">
        <f>AVERAGE(E223:E247)</f>
        <v>123.28571428571429</v>
      </c>
      <c r="F248" s="19">
        <f>AVERAGE(F223:F247)</f>
        <v>126.35714285714286</v>
      </c>
      <c r="G248" s="19"/>
      <c r="H248" s="19">
        <f aca="true" t="shared" si="42" ref="H248:N248">AVERAGE(H223:H247)</f>
        <v>158.35714285714286</v>
      </c>
      <c r="I248" s="19">
        <f t="shared" si="42"/>
        <v>140.71428571428572</v>
      </c>
      <c r="J248" s="19" t="e">
        <f t="shared" si="42"/>
        <v>#DIV/0!</v>
      </c>
      <c r="K248" s="19">
        <f t="shared" si="42"/>
        <v>176.3846153846154</v>
      </c>
      <c r="L248" s="19">
        <f t="shared" si="42"/>
        <v>169.36363636363637</v>
      </c>
      <c r="M248" s="19">
        <f t="shared" si="42"/>
        <v>204.69230769230768</v>
      </c>
      <c r="N248" s="19">
        <f t="shared" si="42"/>
        <v>153</v>
      </c>
      <c r="O248" s="71"/>
    </row>
    <row r="249" spans="1:15" s="23" customFormat="1" ht="12.75">
      <c r="A249" s="18" t="str">
        <f>A235</f>
        <v>COMP</v>
      </c>
      <c r="B249" s="18" t="s">
        <v>38</v>
      </c>
      <c r="C249" s="20">
        <f>COUNT(C223:C247)</f>
        <v>14</v>
      </c>
      <c r="D249" s="20">
        <f>COUNT(D223:D247)</f>
        <v>14</v>
      </c>
      <c r="E249" s="20">
        <f>COUNT(E223:E247)</f>
        <v>14</v>
      </c>
      <c r="F249" s="20">
        <f>COUNT(F223:F247)</f>
        <v>14</v>
      </c>
      <c r="G249" s="20"/>
      <c r="H249" s="20">
        <f aca="true" t="shared" si="43" ref="H249:N249">COUNT(H223:H247)</f>
        <v>14</v>
      </c>
      <c r="I249" s="20">
        <f t="shared" si="43"/>
        <v>14</v>
      </c>
      <c r="J249" s="20">
        <f t="shared" si="43"/>
        <v>0</v>
      </c>
      <c r="K249" s="20">
        <f t="shared" si="43"/>
        <v>13</v>
      </c>
      <c r="L249" s="20">
        <f t="shared" si="43"/>
        <v>11</v>
      </c>
      <c r="M249" s="20">
        <f t="shared" si="43"/>
        <v>13</v>
      </c>
      <c r="N249" s="20">
        <f t="shared" si="43"/>
        <v>1</v>
      </c>
      <c r="O249" s="71"/>
    </row>
    <row r="250" spans="1:15" s="24" customFormat="1" ht="12.75">
      <c r="A250" s="18" t="str">
        <f>A235</f>
        <v>COMP</v>
      </c>
      <c r="B250" s="21" t="s">
        <v>39</v>
      </c>
      <c r="C250" s="83">
        <f>C248+DATE(2005,12,31)</f>
        <v>38828.5</v>
      </c>
      <c r="D250" s="83">
        <f aca="true" t="shared" si="44" ref="D250:N250">D248+DATE(2005,12,31)</f>
        <v>38829.21428571428</v>
      </c>
      <c r="E250" s="83">
        <f t="shared" si="44"/>
        <v>38840.28571428572</v>
      </c>
      <c r="F250" s="83">
        <f t="shared" si="44"/>
        <v>38843.357142857145</v>
      </c>
      <c r="G250" s="83"/>
      <c r="H250" s="83">
        <f t="shared" si="44"/>
        <v>38875.357142857145</v>
      </c>
      <c r="I250" s="83">
        <f t="shared" si="44"/>
        <v>38857.71428571428</v>
      </c>
      <c r="J250" s="83" t="e">
        <f>J248+DATE(2005,12,31)</f>
        <v>#DIV/0!</v>
      </c>
      <c r="K250" s="83">
        <f t="shared" si="44"/>
        <v>38893.38461538462</v>
      </c>
      <c r="L250" s="83">
        <f t="shared" si="44"/>
        <v>38886.36363636364</v>
      </c>
      <c r="M250" s="83">
        <f t="shared" si="44"/>
        <v>38921.692307692305</v>
      </c>
      <c r="N250" s="83">
        <f t="shared" si="44"/>
        <v>38870</v>
      </c>
      <c r="O250" s="71"/>
    </row>
    <row r="251" spans="1:15" s="23" customFormat="1" ht="14.2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71"/>
    </row>
    <row r="252" spans="1:15" s="23" customFormat="1" ht="12.75">
      <c r="A252" s="18" t="str">
        <f>A235</f>
        <v>COMP</v>
      </c>
      <c r="B252" s="18" t="s">
        <v>40</v>
      </c>
      <c r="C252" s="22">
        <f>STDEV(C223:C247)</f>
        <v>4.895052447271476</v>
      </c>
      <c r="D252" s="22">
        <f>STDEV(D223:D247)</f>
        <v>4.610666086178959</v>
      </c>
      <c r="E252" s="22">
        <f>STDEV(E223:E247)</f>
        <v>8.65073204042085</v>
      </c>
      <c r="F252" s="22">
        <f>STDEV(F223:F247)</f>
        <v>8.854439502368246</v>
      </c>
      <c r="G252" s="22"/>
      <c r="H252" s="22">
        <f aca="true" t="shared" si="45" ref="H252:N252">STDEV(H223:H247)</f>
        <v>10.38198990009682</v>
      </c>
      <c r="I252" s="22">
        <f t="shared" si="45"/>
        <v>8.147001066259145</v>
      </c>
      <c r="J252" s="22" t="e">
        <f t="shared" si="45"/>
        <v>#DIV/0!</v>
      </c>
      <c r="K252" s="22">
        <f t="shared" si="45"/>
        <v>9.853412788965288</v>
      </c>
      <c r="L252" s="22">
        <f t="shared" si="45"/>
        <v>13.908793817385712</v>
      </c>
      <c r="M252" s="22">
        <f t="shared" si="45"/>
        <v>16.29613765786556</v>
      </c>
      <c r="N252" s="22" t="e">
        <f t="shared" si="45"/>
        <v>#DIV/0!</v>
      </c>
      <c r="O252" s="71"/>
    </row>
    <row r="253" spans="1:15" s="23" customFormat="1" ht="12.75">
      <c r="A253" s="16"/>
      <c r="B253" s="16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71"/>
    </row>
    <row r="254" spans="1:14" ht="12.75">
      <c r="A254" s="25" t="str">
        <f>A235</f>
        <v>COMP</v>
      </c>
      <c r="B254" s="25" t="s">
        <v>41</v>
      </c>
      <c r="C254" s="25">
        <f>MIN(C223:C247)</f>
        <v>104</v>
      </c>
      <c r="D254" s="25">
        <f>MIN(D223:D247)</f>
        <v>104</v>
      </c>
      <c r="E254" s="25">
        <f>MIN(E223:E247)</f>
        <v>110</v>
      </c>
      <c r="F254" s="25">
        <f>MIN(F223:F247)</f>
        <v>108</v>
      </c>
      <c r="G254" s="25"/>
      <c r="H254" s="25">
        <f aca="true" t="shared" si="46" ref="H254:N254">MIN(H223:H247)</f>
        <v>139</v>
      </c>
      <c r="I254" s="25">
        <f t="shared" si="46"/>
        <v>128</v>
      </c>
      <c r="J254" s="25">
        <f t="shared" si="46"/>
        <v>0</v>
      </c>
      <c r="K254" s="25">
        <f t="shared" si="46"/>
        <v>165</v>
      </c>
      <c r="L254" s="25">
        <f t="shared" si="46"/>
        <v>151</v>
      </c>
      <c r="M254" s="25">
        <f t="shared" si="46"/>
        <v>180</v>
      </c>
      <c r="N254" s="25">
        <f t="shared" si="46"/>
        <v>153</v>
      </c>
    </row>
    <row r="255" spans="1:14" ht="12.75">
      <c r="A255" s="25" t="str">
        <f>A235</f>
        <v>COMP</v>
      </c>
      <c r="B255" s="26" t="s">
        <v>42</v>
      </c>
      <c r="C255" s="84">
        <f>C254+DATE(2005,12,31)</f>
        <v>38821</v>
      </c>
      <c r="D255" s="84">
        <f aca="true" t="shared" si="47" ref="D255:N255">D254+DATE(2005,12,31)</f>
        <v>38821</v>
      </c>
      <c r="E255" s="84">
        <f t="shared" si="47"/>
        <v>38827</v>
      </c>
      <c r="F255" s="84">
        <f t="shared" si="47"/>
        <v>38825</v>
      </c>
      <c r="G255" s="84"/>
      <c r="H255" s="84">
        <f t="shared" si="47"/>
        <v>38856</v>
      </c>
      <c r="I255" s="84">
        <f t="shared" si="47"/>
        <v>38845</v>
      </c>
      <c r="J255" s="84">
        <f t="shared" si="47"/>
        <v>38717</v>
      </c>
      <c r="K255" s="84">
        <f t="shared" si="47"/>
        <v>38882</v>
      </c>
      <c r="L255" s="84">
        <f t="shared" si="47"/>
        <v>38868</v>
      </c>
      <c r="M255" s="84">
        <f t="shared" si="47"/>
        <v>38897</v>
      </c>
      <c r="N255" s="84">
        <f t="shared" si="47"/>
        <v>38870</v>
      </c>
    </row>
    <row r="256" spans="1:14" ht="12.75">
      <c r="A256" s="25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</row>
    <row r="257" spans="1:2" ht="12.75">
      <c r="A257" s="11" t="s">
        <v>49</v>
      </c>
      <c r="B257" s="11">
        <v>1984</v>
      </c>
    </row>
    <row r="258" spans="1:2" ht="12.75">
      <c r="A258" s="11" t="s">
        <v>49</v>
      </c>
      <c r="B258" s="11">
        <v>1985</v>
      </c>
    </row>
    <row r="259" spans="1:2" ht="12.75">
      <c r="A259" s="11" t="s">
        <v>49</v>
      </c>
      <c r="B259" s="11">
        <v>1986</v>
      </c>
    </row>
    <row r="260" spans="1:2" ht="12.75">
      <c r="A260" s="11" t="s">
        <v>49</v>
      </c>
      <c r="B260" s="11">
        <v>1987</v>
      </c>
    </row>
    <row r="261" spans="1:2" ht="12.75">
      <c r="A261" s="11" t="s">
        <v>49</v>
      </c>
      <c r="B261" s="11">
        <v>1988</v>
      </c>
    </row>
    <row r="262" spans="1:2" ht="12.75">
      <c r="A262" s="11" t="s">
        <v>49</v>
      </c>
      <c r="B262" s="11">
        <v>1989</v>
      </c>
    </row>
    <row r="263" spans="1:2" ht="12.75">
      <c r="A263" s="11" t="s">
        <v>49</v>
      </c>
      <c r="B263" s="11">
        <v>1990</v>
      </c>
    </row>
    <row r="264" spans="1:2" ht="12.75">
      <c r="A264" s="11" t="s">
        <v>49</v>
      </c>
      <c r="B264" s="11">
        <v>1991</v>
      </c>
    </row>
    <row r="265" spans="1:2" ht="12.75">
      <c r="A265" s="11" t="s">
        <v>49</v>
      </c>
      <c r="B265" s="11">
        <v>1992</v>
      </c>
    </row>
    <row r="266" spans="1:13" ht="12.75">
      <c r="A266" s="11" t="s">
        <v>49</v>
      </c>
      <c r="B266" s="11">
        <v>1993</v>
      </c>
      <c r="C266" s="11">
        <v>123</v>
      </c>
      <c r="D266" s="11">
        <v>109</v>
      </c>
      <c r="E266" s="11">
        <v>123</v>
      </c>
      <c r="F266" s="11">
        <v>130</v>
      </c>
      <c r="I266" s="11">
        <v>137</v>
      </c>
      <c r="K266" s="11">
        <v>172</v>
      </c>
      <c r="L266" s="11">
        <v>186</v>
      </c>
      <c r="M266" s="11">
        <v>207</v>
      </c>
    </row>
    <row r="267" spans="1:13" ht="12.75">
      <c r="A267" s="11" t="s">
        <v>49</v>
      </c>
      <c r="B267" s="11">
        <v>1994</v>
      </c>
      <c r="C267" s="11">
        <v>108</v>
      </c>
      <c r="D267" s="11">
        <v>129</v>
      </c>
      <c r="E267" s="11">
        <v>129</v>
      </c>
      <c r="F267" s="11">
        <v>129</v>
      </c>
      <c r="I267" s="11">
        <v>150</v>
      </c>
      <c r="K267" s="11">
        <v>171</v>
      </c>
      <c r="L267" s="11">
        <v>199</v>
      </c>
      <c r="M267" s="11">
        <v>206</v>
      </c>
    </row>
    <row r="268" spans="1:13" ht="12.75">
      <c r="A268" s="11" t="s">
        <v>49</v>
      </c>
      <c r="B268" s="11">
        <v>1995</v>
      </c>
      <c r="C268" s="11">
        <v>101</v>
      </c>
      <c r="D268" s="11">
        <v>128</v>
      </c>
      <c r="E268" s="11">
        <v>121</v>
      </c>
      <c r="F268" s="11">
        <v>121</v>
      </c>
      <c r="H268" s="11">
        <v>170</v>
      </c>
      <c r="I268" s="11">
        <v>143</v>
      </c>
      <c r="K268" s="11">
        <v>170</v>
      </c>
      <c r="L268" s="11">
        <v>163</v>
      </c>
      <c r="M268" s="11">
        <v>198</v>
      </c>
    </row>
    <row r="269" spans="1:15" ht="13.5" thickBot="1">
      <c r="A269" s="11" t="s">
        <v>49</v>
      </c>
      <c r="B269" s="11">
        <v>1996</v>
      </c>
      <c r="C269" s="11">
        <v>106</v>
      </c>
      <c r="D269" s="11">
        <v>120</v>
      </c>
      <c r="E269" s="11">
        <v>113</v>
      </c>
      <c r="F269" s="11">
        <v>127</v>
      </c>
      <c r="H269" s="11">
        <v>155</v>
      </c>
      <c r="I269" s="11">
        <v>142</v>
      </c>
      <c r="K269" s="11">
        <v>177</v>
      </c>
      <c r="L269" s="11">
        <v>169</v>
      </c>
      <c r="M269" s="11">
        <v>211</v>
      </c>
      <c r="O269" s="76"/>
    </row>
    <row r="270" spans="1:15" ht="13.5" thickBot="1">
      <c r="A270" s="11" t="s">
        <v>49</v>
      </c>
      <c r="B270" s="11">
        <v>1997</v>
      </c>
      <c r="C270" s="11">
        <v>111</v>
      </c>
      <c r="D270" s="11">
        <v>125</v>
      </c>
      <c r="E270" s="11">
        <v>118</v>
      </c>
      <c r="F270" s="11">
        <v>125</v>
      </c>
      <c r="H270" s="11">
        <v>174</v>
      </c>
      <c r="I270" s="11">
        <v>140</v>
      </c>
      <c r="K270" s="11">
        <v>181</v>
      </c>
      <c r="L270" s="11">
        <v>167</v>
      </c>
      <c r="M270" s="11">
        <v>209</v>
      </c>
      <c r="N270" s="53"/>
      <c r="O270" s="76"/>
    </row>
    <row r="271" spans="1:15" ht="12.75">
      <c r="A271" s="11" t="s">
        <v>49</v>
      </c>
      <c r="B271" s="11">
        <v>1998</v>
      </c>
      <c r="C271" s="11">
        <v>110</v>
      </c>
      <c r="D271" s="11">
        <v>104</v>
      </c>
      <c r="E271" s="11">
        <v>104</v>
      </c>
      <c r="F271" s="11">
        <v>117</v>
      </c>
      <c r="H271" s="11">
        <v>145</v>
      </c>
      <c r="I271" s="11">
        <v>124</v>
      </c>
      <c r="K271" s="11">
        <v>152</v>
      </c>
      <c r="L271" s="11">
        <v>152</v>
      </c>
      <c r="M271" s="11">
        <v>208</v>
      </c>
      <c r="N271" s="79">
        <v>124</v>
      </c>
      <c r="O271" s="76"/>
    </row>
    <row r="272" spans="1:15" ht="12.75">
      <c r="A272" s="11" t="s">
        <v>49</v>
      </c>
      <c r="B272" s="11">
        <v>1999</v>
      </c>
      <c r="C272" s="11">
        <v>109</v>
      </c>
      <c r="D272" s="11">
        <v>102</v>
      </c>
      <c r="E272" s="11">
        <v>109</v>
      </c>
      <c r="F272" s="11">
        <v>116</v>
      </c>
      <c r="H272" s="11">
        <v>172</v>
      </c>
      <c r="I272" s="11">
        <v>130</v>
      </c>
      <c r="K272" s="11">
        <v>158</v>
      </c>
      <c r="L272" s="11">
        <v>165</v>
      </c>
      <c r="M272" s="11">
        <v>193</v>
      </c>
      <c r="N272" s="79">
        <v>123</v>
      </c>
      <c r="O272" s="76"/>
    </row>
    <row r="273" spans="1:15" ht="12.75">
      <c r="A273" s="11" t="s">
        <v>49</v>
      </c>
      <c r="B273" s="11">
        <v>2000</v>
      </c>
      <c r="C273" s="11">
        <v>108</v>
      </c>
      <c r="D273" s="11">
        <v>108</v>
      </c>
      <c r="E273" s="11">
        <v>122</v>
      </c>
      <c r="F273" s="11">
        <v>122</v>
      </c>
      <c r="H273" s="11">
        <v>157</v>
      </c>
      <c r="I273" s="11">
        <v>136</v>
      </c>
      <c r="K273" s="11">
        <v>171</v>
      </c>
      <c r="L273" s="11">
        <v>185</v>
      </c>
      <c r="M273" s="11">
        <v>206</v>
      </c>
      <c r="N273" s="79"/>
      <c r="O273" s="76"/>
    </row>
    <row r="274" spans="1:15" ht="12.75">
      <c r="A274" s="11" t="s">
        <v>49</v>
      </c>
      <c r="B274" s="11">
        <v>2001</v>
      </c>
      <c r="C274" s="11">
        <v>107</v>
      </c>
      <c r="D274" s="11">
        <v>128</v>
      </c>
      <c r="E274" s="11">
        <v>120</v>
      </c>
      <c r="F274" s="11">
        <v>128</v>
      </c>
      <c r="H274" s="11">
        <v>134</v>
      </c>
      <c r="I274" s="11">
        <v>128</v>
      </c>
      <c r="K274" s="11">
        <v>162</v>
      </c>
      <c r="L274" s="11">
        <v>169</v>
      </c>
      <c r="M274" s="11">
        <v>190</v>
      </c>
      <c r="N274" s="79">
        <v>128</v>
      </c>
      <c r="O274" s="76"/>
    </row>
    <row r="275" spans="1:15" ht="12.75">
      <c r="A275" s="11" t="s">
        <v>49</v>
      </c>
      <c r="B275" s="11">
        <v>2002</v>
      </c>
      <c r="C275" s="94">
        <v>105</v>
      </c>
      <c r="D275" s="94">
        <v>120</v>
      </c>
      <c r="E275" s="94">
        <v>112</v>
      </c>
      <c r="F275" s="94">
        <v>120</v>
      </c>
      <c r="G275" s="94"/>
      <c r="H275" s="94">
        <v>147</v>
      </c>
      <c r="I275" s="94">
        <v>133</v>
      </c>
      <c r="J275" s="94"/>
      <c r="K275" s="94">
        <v>176</v>
      </c>
      <c r="L275" s="94">
        <v>196</v>
      </c>
      <c r="M275" s="94">
        <v>203</v>
      </c>
      <c r="N275" s="79"/>
      <c r="O275" s="76"/>
    </row>
    <row r="276" spans="1:15" ht="12.75">
      <c r="A276" s="11" t="s">
        <v>49</v>
      </c>
      <c r="B276" s="11">
        <v>2003</v>
      </c>
      <c r="C276" s="94">
        <v>104</v>
      </c>
      <c r="D276" s="94">
        <v>125</v>
      </c>
      <c r="E276" s="94">
        <v>125</v>
      </c>
      <c r="F276" s="94">
        <v>125</v>
      </c>
      <c r="G276" s="94"/>
      <c r="H276" s="94">
        <v>153</v>
      </c>
      <c r="I276" s="94">
        <v>140</v>
      </c>
      <c r="J276" s="94"/>
      <c r="K276" s="94">
        <v>174</v>
      </c>
      <c r="L276" s="94">
        <v>188</v>
      </c>
      <c r="M276" s="94">
        <v>188</v>
      </c>
      <c r="N276" s="79">
        <v>132</v>
      </c>
      <c r="O276" s="76"/>
    </row>
    <row r="277" spans="1:15" ht="12.75">
      <c r="A277" s="11" t="s">
        <v>49</v>
      </c>
      <c r="B277" s="11">
        <v>2004</v>
      </c>
      <c r="C277" s="93">
        <v>106</v>
      </c>
      <c r="D277" s="93">
        <v>110</v>
      </c>
      <c r="E277" s="93">
        <v>124</v>
      </c>
      <c r="F277" s="93">
        <v>124</v>
      </c>
      <c r="G277" s="93">
        <v>124</v>
      </c>
      <c r="H277" s="93">
        <v>146</v>
      </c>
      <c r="I277" s="93">
        <v>138</v>
      </c>
      <c r="J277" s="93"/>
      <c r="K277" s="93">
        <v>166</v>
      </c>
      <c r="L277" s="93">
        <v>229</v>
      </c>
      <c r="M277" s="93">
        <v>208</v>
      </c>
      <c r="N277" s="93"/>
      <c r="O277" s="76"/>
    </row>
    <row r="278" spans="1:15" ht="12.75">
      <c r="A278" s="11" t="s">
        <v>49</v>
      </c>
      <c r="B278" s="11">
        <v>2005</v>
      </c>
      <c r="C278" s="93">
        <v>108</v>
      </c>
      <c r="D278" s="93">
        <v>101</v>
      </c>
      <c r="E278" s="93">
        <v>115</v>
      </c>
      <c r="F278" s="93">
        <v>122</v>
      </c>
      <c r="G278" s="93">
        <v>136</v>
      </c>
      <c r="H278" s="93">
        <v>157</v>
      </c>
      <c r="I278" s="93">
        <v>136</v>
      </c>
      <c r="J278" s="93"/>
      <c r="K278" s="93">
        <v>171</v>
      </c>
      <c r="L278" s="93">
        <v>185</v>
      </c>
      <c r="M278" s="93">
        <v>213</v>
      </c>
      <c r="N278" s="93">
        <v>136</v>
      </c>
      <c r="O278" s="76"/>
    </row>
    <row r="279" spans="1:15" ht="12.75">
      <c r="A279" s="11" t="s">
        <v>49</v>
      </c>
      <c r="B279" s="11">
        <v>2006</v>
      </c>
      <c r="C279" s="93">
        <v>114</v>
      </c>
      <c r="D279" s="93">
        <v>100</v>
      </c>
      <c r="E279" s="93">
        <v>100</v>
      </c>
      <c r="F279" s="93">
        <v>114</v>
      </c>
      <c r="G279" s="93">
        <v>135</v>
      </c>
      <c r="H279" s="93">
        <v>149</v>
      </c>
      <c r="I279" s="93">
        <v>128</v>
      </c>
      <c r="J279" s="93"/>
      <c r="K279" s="93">
        <v>170</v>
      </c>
      <c r="L279" s="93"/>
      <c r="M279" s="93">
        <v>212</v>
      </c>
      <c r="N279" s="93"/>
      <c r="O279" s="76"/>
    </row>
    <row r="280" spans="3:14" ht="15"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</row>
    <row r="281" spans="1:15" s="23" customFormat="1" ht="12.75">
      <c r="A281" s="18" t="str">
        <f>A269</f>
        <v>HENR</v>
      </c>
      <c r="B281" s="18" t="s">
        <v>37</v>
      </c>
      <c r="C281" s="19">
        <f>AVERAGE(C257:C280)</f>
        <v>108.57142857142857</v>
      </c>
      <c r="D281" s="19">
        <f aca="true" t="shared" si="48" ref="D281:N281">AVERAGE(D257:D280)</f>
        <v>114.92857142857143</v>
      </c>
      <c r="E281" s="19">
        <f t="shared" si="48"/>
        <v>116.78571428571429</v>
      </c>
      <c r="F281" s="19">
        <f t="shared" si="48"/>
        <v>122.85714285714286</v>
      </c>
      <c r="G281" s="19">
        <f t="shared" si="48"/>
        <v>131.66666666666666</v>
      </c>
      <c r="H281" s="19">
        <f t="shared" si="48"/>
        <v>154.91666666666666</v>
      </c>
      <c r="I281" s="19">
        <f t="shared" si="48"/>
        <v>136.07142857142858</v>
      </c>
      <c r="J281" s="19" t="e">
        <f t="shared" si="48"/>
        <v>#DIV/0!</v>
      </c>
      <c r="K281" s="19">
        <f t="shared" si="48"/>
        <v>169.35714285714286</v>
      </c>
      <c r="L281" s="19">
        <f t="shared" si="48"/>
        <v>181</v>
      </c>
      <c r="M281" s="19">
        <f t="shared" si="48"/>
        <v>203.71428571428572</v>
      </c>
      <c r="N281" s="19">
        <f t="shared" si="48"/>
        <v>128.6</v>
      </c>
      <c r="O281" s="71"/>
    </row>
    <row r="282" spans="1:15" s="23" customFormat="1" ht="12.75">
      <c r="A282" s="18" t="str">
        <f>A269</f>
        <v>HENR</v>
      </c>
      <c r="B282" s="18" t="s">
        <v>38</v>
      </c>
      <c r="C282" s="20">
        <f>COUNT(C257:C280)</f>
        <v>14</v>
      </c>
      <c r="D282" s="20">
        <f aca="true" t="shared" si="49" ref="D282:N282">COUNT(D257:D280)</f>
        <v>14</v>
      </c>
      <c r="E282" s="20">
        <f t="shared" si="49"/>
        <v>14</v>
      </c>
      <c r="F282" s="20">
        <f t="shared" si="49"/>
        <v>14</v>
      </c>
      <c r="G282" s="20">
        <f t="shared" si="49"/>
        <v>3</v>
      </c>
      <c r="H282" s="20">
        <f t="shared" si="49"/>
        <v>12</v>
      </c>
      <c r="I282" s="20">
        <f t="shared" si="49"/>
        <v>14</v>
      </c>
      <c r="J282" s="20">
        <f>COUNT(J257:J280)</f>
        <v>0</v>
      </c>
      <c r="K282" s="20">
        <f t="shared" si="49"/>
        <v>14</v>
      </c>
      <c r="L282" s="20">
        <f t="shared" si="49"/>
        <v>13</v>
      </c>
      <c r="M282" s="20">
        <f t="shared" si="49"/>
        <v>14</v>
      </c>
      <c r="N282" s="20">
        <f t="shared" si="49"/>
        <v>5</v>
      </c>
      <c r="O282" s="71"/>
    </row>
    <row r="283" spans="1:15" s="24" customFormat="1" ht="12.75">
      <c r="A283" s="18" t="str">
        <f>A269</f>
        <v>HENR</v>
      </c>
      <c r="B283" s="21" t="s">
        <v>39</v>
      </c>
      <c r="C283" s="83">
        <f>C281+DATE(2005,12,31)</f>
        <v>38825.57142857143</v>
      </c>
      <c r="D283" s="83">
        <f aca="true" t="shared" si="50" ref="D283:N283">D281+DATE(2005,12,31)</f>
        <v>38831.92857142857</v>
      </c>
      <c r="E283" s="83">
        <f t="shared" si="50"/>
        <v>38833.78571428572</v>
      </c>
      <c r="F283" s="83">
        <f t="shared" si="50"/>
        <v>38839.857142857145</v>
      </c>
      <c r="G283" s="83">
        <f t="shared" si="50"/>
        <v>38848.666666666664</v>
      </c>
      <c r="H283" s="83">
        <f t="shared" si="50"/>
        <v>38871.916666666664</v>
      </c>
      <c r="I283" s="83">
        <f t="shared" si="50"/>
        <v>38853.07142857143</v>
      </c>
      <c r="J283" s="83" t="e">
        <f>J281+DATE(2005,12,31)</f>
        <v>#DIV/0!</v>
      </c>
      <c r="K283" s="83">
        <f t="shared" si="50"/>
        <v>38886.357142857145</v>
      </c>
      <c r="L283" s="83">
        <f t="shared" si="50"/>
        <v>38898</v>
      </c>
      <c r="M283" s="83">
        <f t="shared" si="50"/>
        <v>38920.71428571428</v>
      </c>
      <c r="N283" s="83">
        <f t="shared" si="50"/>
        <v>38845.6</v>
      </c>
      <c r="O283" s="71"/>
    </row>
    <row r="284" spans="1:15" s="23" customFormat="1" ht="14.2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71"/>
    </row>
    <row r="285" spans="1:15" s="23" customFormat="1" ht="12.75">
      <c r="A285" s="18" t="str">
        <f>A269</f>
        <v>HENR</v>
      </c>
      <c r="B285" s="18" t="s">
        <v>40</v>
      </c>
      <c r="C285" s="22">
        <f>STDEV(C257:C280)</f>
        <v>5.214097542894056</v>
      </c>
      <c r="D285" s="22">
        <f aca="true" t="shared" si="51" ref="D285:N285">STDEV(D257:D280)</f>
        <v>11.111077533526826</v>
      </c>
      <c r="E285" s="22">
        <f t="shared" si="51"/>
        <v>8.36824190182571</v>
      </c>
      <c r="F285" s="22">
        <f t="shared" si="51"/>
        <v>4.928053803045843</v>
      </c>
      <c r="G285" s="22"/>
      <c r="H285" s="22">
        <f t="shared" si="51"/>
        <v>12.094013044277457</v>
      </c>
      <c r="I285" s="22">
        <f t="shared" si="51"/>
        <v>6.988609256544537</v>
      </c>
      <c r="J285" s="22" t="e">
        <f>STDEV(J257:J280)</f>
        <v>#DIV/0!</v>
      </c>
      <c r="K285" s="22">
        <f t="shared" si="51"/>
        <v>7.702218889656013</v>
      </c>
      <c r="L285" s="22">
        <f t="shared" si="51"/>
        <v>20.132891827388665</v>
      </c>
      <c r="M285" s="22">
        <f t="shared" si="51"/>
        <v>8.212828346589909</v>
      </c>
      <c r="N285" s="22">
        <f t="shared" si="51"/>
        <v>5.458937625582406</v>
      </c>
      <c r="O285" s="71"/>
    </row>
    <row r="286" spans="1:15" s="23" customFormat="1" ht="12.75">
      <c r="A286" s="16"/>
      <c r="B286" s="16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71"/>
    </row>
    <row r="287" spans="1:14" ht="12.75">
      <c r="A287" s="25" t="str">
        <f>A269</f>
        <v>HENR</v>
      </c>
      <c r="B287" s="25" t="s">
        <v>41</v>
      </c>
      <c r="C287" s="25">
        <f>MIN(C257:C280)</f>
        <v>101</v>
      </c>
      <c r="D287" s="25">
        <f aca="true" t="shared" si="52" ref="D287:N287">MIN(D257:D280)</f>
        <v>100</v>
      </c>
      <c r="E287" s="25">
        <f t="shared" si="52"/>
        <v>100</v>
      </c>
      <c r="F287" s="25">
        <f t="shared" si="52"/>
        <v>114</v>
      </c>
      <c r="G287" s="25">
        <f t="shared" si="52"/>
        <v>124</v>
      </c>
      <c r="H287" s="25">
        <f t="shared" si="52"/>
        <v>134</v>
      </c>
      <c r="I287" s="25">
        <f t="shared" si="52"/>
        <v>124</v>
      </c>
      <c r="J287" s="25">
        <f>MIN(J257:J280)</f>
        <v>0</v>
      </c>
      <c r="K287" s="25">
        <f t="shared" si="52"/>
        <v>152</v>
      </c>
      <c r="L287" s="25">
        <f t="shared" si="52"/>
        <v>152</v>
      </c>
      <c r="M287" s="25">
        <f t="shared" si="52"/>
        <v>188</v>
      </c>
      <c r="N287" s="25">
        <f t="shared" si="52"/>
        <v>123</v>
      </c>
    </row>
    <row r="288" spans="1:14" ht="12.75">
      <c r="A288" s="25" t="str">
        <f>A269</f>
        <v>HENR</v>
      </c>
      <c r="B288" s="26" t="s">
        <v>42</v>
      </c>
      <c r="C288" s="84">
        <f>C287+DATE(2005,12,31)</f>
        <v>38818</v>
      </c>
      <c r="D288" s="84">
        <f aca="true" t="shared" si="53" ref="D288:N288">D287+DATE(2005,12,31)</f>
        <v>38817</v>
      </c>
      <c r="E288" s="84">
        <f t="shared" si="53"/>
        <v>38817</v>
      </c>
      <c r="F288" s="84">
        <f t="shared" si="53"/>
        <v>38831</v>
      </c>
      <c r="G288" s="84">
        <f t="shared" si="53"/>
        <v>38841</v>
      </c>
      <c r="H288" s="84">
        <f t="shared" si="53"/>
        <v>38851</v>
      </c>
      <c r="I288" s="84">
        <f t="shared" si="53"/>
        <v>38841</v>
      </c>
      <c r="J288" s="84">
        <f t="shared" si="53"/>
        <v>38717</v>
      </c>
      <c r="K288" s="84">
        <f t="shared" si="53"/>
        <v>38869</v>
      </c>
      <c r="L288" s="84">
        <f t="shared" si="53"/>
        <v>38869</v>
      </c>
      <c r="M288" s="84">
        <f t="shared" si="53"/>
        <v>38905</v>
      </c>
      <c r="N288" s="84">
        <f t="shared" si="53"/>
        <v>38840</v>
      </c>
    </row>
    <row r="290" spans="1:13" ht="12.75">
      <c r="A290" s="11" t="s">
        <v>50</v>
      </c>
      <c r="B290" s="11">
        <v>1984</v>
      </c>
      <c r="C290" s="11">
        <v>115</v>
      </c>
      <c r="D290" s="11">
        <v>120</v>
      </c>
      <c r="H290" s="11">
        <v>184</v>
      </c>
      <c r="K290" s="11">
        <v>180</v>
      </c>
      <c r="M290" s="11">
        <v>214</v>
      </c>
    </row>
    <row r="291" spans="1:13" ht="12.75">
      <c r="A291" s="11" t="s">
        <v>50</v>
      </c>
      <c r="B291" s="11">
        <v>1985</v>
      </c>
      <c r="C291" s="11">
        <v>113</v>
      </c>
      <c r="D291" s="11">
        <v>116</v>
      </c>
      <c r="H291" s="11">
        <v>176</v>
      </c>
      <c r="K291" s="11">
        <v>190</v>
      </c>
      <c r="M291" s="11">
        <v>200</v>
      </c>
    </row>
    <row r="292" spans="1:13" ht="12.75">
      <c r="A292" s="11" t="s">
        <v>50</v>
      </c>
      <c r="B292" s="11">
        <v>1986</v>
      </c>
      <c r="C292" s="11">
        <v>108</v>
      </c>
      <c r="D292" s="11">
        <v>119</v>
      </c>
      <c r="H292" s="11">
        <v>160</v>
      </c>
      <c r="K292" s="11">
        <v>173</v>
      </c>
      <c r="M292" s="11">
        <v>195</v>
      </c>
    </row>
    <row r="293" spans="1:11" ht="12.75">
      <c r="A293" s="11" t="s">
        <v>50</v>
      </c>
      <c r="B293" s="11">
        <v>1987</v>
      </c>
      <c r="D293" s="11">
        <v>103</v>
      </c>
      <c r="H293" s="11">
        <v>163</v>
      </c>
      <c r="K293" s="11">
        <v>173</v>
      </c>
    </row>
    <row r="294" spans="1:13" ht="12.75">
      <c r="A294" s="11" t="s">
        <v>50</v>
      </c>
      <c r="B294" s="11">
        <v>1988</v>
      </c>
      <c r="C294" s="11">
        <v>109</v>
      </c>
      <c r="D294" s="11">
        <v>109</v>
      </c>
      <c r="H294" s="11">
        <v>165</v>
      </c>
      <c r="K294" s="11">
        <v>179</v>
      </c>
      <c r="M294" s="11">
        <v>201</v>
      </c>
    </row>
    <row r="295" spans="1:13" ht="12.75">
      <c r="A295" s="11" t="s">
        <v>50</v>
      </c>
      <c r="B295" s="11">
        <v>1989</v>
      </c>
      <c r="C295" s="11">
        <v>109</v>
      </c>
      <c r="D295" s="11">
        <v>121</v>
      </c>
      <c r="E295" s="11">
        <v>133</v>
      </c>
      <c r="F295" s="11">
        <v>128</v>
      </c>
      <c r="H295" s="11">
        <v>177</v>
      </c>
      <c r="K295" s="11">
        <v>177</v>
      </c>
      <c r="L295" s="11">
        <v>170</v>
      </c>
      <c r="M295" s="11">
        <v>193</v>
      </c>
    </row>
    <row r="296" spans="1:13" ht="12.75">
      <c r="A296" s="11" t="s">
        <v>50</v>
      </c>
      <c r="B296" s="11">
        <v>1990</v>
      </c>
      <c r="C296" s="11">
        <v>113</v>
      </c>
      <c r="D296" s="11">
        <v>120</v>
      </c>
      <c r="F296" s="11">
        <v>134</v>
      </c>
      <c r="H296" s="11">
        <v>162</v>
      </c>
      <c r="I296" s="11">
        <v>149</v>
      </c>
      <c r="K296" s="11">
        <v>184</v>
      </c>
      <c r="L296" s="11">
        <v>170</v>
      </c>
      <c r="M296" s="11">
        <v>205</v>
      </c>
    </row>
    <row r="297" spans="1:13" ht="12.75">
      <c r="A297" s="11" t="s">
        <v>50</v>
      </c>
      <c r="B297" s="11">
        <v>1991</v>
      </c>
      <c r="C297" s="11">
        <v>113</v>
      </c>
      <c r="D297" s="11">
        <v>127</v>
      </c>
      <c r="F297" s="11">
        <v>134</v>
      </c>
      <c r="H297" s="11">
        <v>155</v>
      </c>
      <c r="I297" s="11">
        <v>141</v>
      </c>
      <c r="K297" s="11">
        <v>176</v>
      </c>
      <c r="L297" s="11">
        <v>169</v>
      </c>
      <c r="M297" s="11">
        <v>197</v>
      </c>
    </row>
    <row r="298" spans="1:13" ht="12.75">
      <c r="A298" s="11" t="s">
        <v>50</v>
      </c>
      <c r="B298" s="11">
        <v>1992</v>
      </c>
      <c r="C298" s="11">
        <v>112</v>
      </c>
      <c r="D298" s="11">
        <v>132</v>
      </c>
      <c r="E298" s="11">
        <v>202</v>
      </c>
      <c r="F298" s="11">
        <v>140</v>
      </c>
      <c r="H298" s="11">
        <v>167</v>
      </c>
      <c r="I298" s="11">
        <v>140</v>
      </c>
      <c r="K298" s="11">
        <v>173</v>
      </c>
      <c r="L298" s="11">
        <v>167</v>
      </c>
      <c r="M298" s="11">
        <v>209</v>
      </c>
    </row>
    <row r="299" spans="1:13" ht="12.75">
      <c r="A299" s="11" t="s">
        <v>50</v>
      </c>
      <c r="B299" s="11">
        <v>1993</v>
      </c>
      <c r="C299" s="11">
        <v>109</v>
      </c>
      <c r="D299" s="11">
        <v>123</v>
      </c>
      <c r="F299" s="11">
        <v>130</v>
      </c>
      <c r="H299" s="11">
        <v>164</v>
      </c>
      <c r="I299" s="11">
        <v>164</v>
      </c>
      <c r="K299" s="11">
        <v>179</v>
      </c>
      <c r="L299" s="11">
        <v>172</v>
      </c>
      <c r="M299" s="11">
        <v>200</v>
      </c>
    </row>
    <row r="300" spans="1:13" ht="12.75">
      <c r="A300" s="11" t="s">
        <v>50</v>
      </c>
      <c r="B300" s="11">
        <v>1994</v>
      </c>
      <c r="C300" s="11">
        <v>122</v>
      </c>
      <c r="D300" s="11">
        <v>129</v>
      </c>
      <c r="E300" s="11">
        <v>193</v>
      </c>
      <c r="F300" s="11">
        <v>143</v>
      </c>
      <c r="H300" s="11">
        <v>177</v>
      </c>
      <c r="I300" s="11">
        <v>171</v>
      </c>
      <c r="K300" s="11">
        <v>185</v>
      </c>
      <c r="M300" s="11">
        <v>206</v>
      </c>
    </row>
    <row r="301" spans="1:13" ht="12.75">
      <c r="A301" s="11" t="s">
        <v>50</v>
      </c>
      <c r="B301" s="11">
        <v>1995</v>
      </c>
      <c r="C301" s="11">
        <v>135</v>
      </c>
      <c r="D301" s="11">
        <v>129</v>
      </c>
      <c r="E301" s="11">
        <v>198</v>
      </c>
      <c r="F301" s="11">
        <v>121</v>
      </c>
      <c r="H301" s="11">
        <v>177</v>
      </c>
      <c r="I301" s="11">
        <v>156</v>
      </c>
      <c r="K301" s="11">
        <v>186</v>
      </c>
      <c r="L301" s="11">
        <v>164</v>
      </c>
      <c r="M301" s="11">
        <v>226</v>
      </c>
    </row>
    <row r="302" spans="1:15" ht="13.5" thickBot="1">
      <c r="A302" s="11" t="s">
        <v>50</v>
      </c>
      <c r="B302" s="11">
        <v>1996</v>
      </c>
      <c r="C302" s="11">
        <v>120</v>
      </c>
      <c r="D302" s="11">
        <v>120</v>
      </c>
      <c r="E302" s="11">
        <v>170</v>
      </c>
      <c r="F302" s="11">
        <v>134</v>
      </c>
      <c r="H302" s="11">
        <v>170</v>
      </c>
      <c r="I302" s="11">
        <v>155</v>
      </c>
      <c r="K302" s="11">
        <v>183</v>
      </c>
      <c r="L302" s="11">
        <v>162</v>
      </c>
      <c r="M302" s="11">
        <v>207</v>
      </c>
      <c r="O302" s="76"/>
    </row>
    <row r="303" spans="1:15" ht="13.5" thickBot="1">
      <c r="A303" s="11" t="s">
        <v>50</v>
      </c>
      <c r="B303" s="11">
        <v>1997</v>
      </c>
      <c r="C303" s="11">
        <v>125</v>
      </c>
      <c r="D303" s="11">
        <v>153</v>
      </c>
      <c r="E303" s="11">
        <v>153</v>
      </c>
      <c r="F303" s="11">
        <v>146</v>
      </c>
      <c r="H303" s="52"/>
      <c r="I303" s="11">
        <v>160</v>
      </c>
      <c r="K303" s="52"/>
      <c r="L303" s="52"/>
      <c r="M303" s="52"/>
      <c r="N303" s="16">
        <v>153</v>
      </c>
      <c r="O303" s="78"/>
    </row>
    <row r="304" spans="1:15" ht="12.75">
      <c r="A304" s="11" t="s">
        <v>50</v>
      </c>
      <c r="B304" s="11">
        <v>1998</v>
      </c>
      <c r="C304" s="11">
        <v>117</v>
      </c>
      <c r="D304" s="11">
        <v>117</v>
      </c>
      <c r="E304" s="11">
        <v>145</v>
      </c>
      <c r="F304" s="11">
        <v>131</v>
      </c>
      <c r="H304" s="68">
        <v>152</v>
      </c>
      <c r="I304" s="11">
        <v>139</v>
      </c>
      <c r="K304" s="68">
        <v>152</v>
      </c>
      <c r="L304" s="68">
        <v>166</v>
      </c>
      <c r="M304" s="68">
        <v>194</v>
      </c>
      <c r="N304" s="16">
        <v>145</v>
      </c>
      <c r="O304" s="78"/>
    </row>
    <row r="305" spans="1:15" ht="12.75">
      <c r="A305" s="11" t="s">
        <v>50</v>
      </c>
      <c r="B305" s="11">
        <v>1999</v>
      </c>
      <c r="F305" s="11">
        <v>123</v>
      </c>
      <c r="H305" s="68">
        <v>151</v>
      </c>
      <c r="I305" s="11">
        <v>145</v>
      </c>
      <c r="K305" s="68">
        <v>165</v>
      </c>
      <c r="L305" s="68">
        <v>165</v>
      </c>
      <c r="M305" s="68"/>
      <c r="O305" s="78"/>
    </row>
    <row r="306" spans="1:15" ht="12.75">
      <c r="A306" s="11" t="s">
        <v>50</v>
      </c>
      <c r="B306" s="11">
        <v>2000</v>
      </c>
      <c r="C306" s="11">
        <v>143</v>
      </c>
      <c r="D306" s="11">
        <v>129</v>
      </c>
      <c r="E306" s="11">
        <v>136</v>
      </c>
      <c r="F306" s="11">
        <v>136</v>
      </c>
      <c r="H306" s="68">
        <v>171</v>
      </c>
      <c r="I306" s="11">
        <v>150</v>
      </c>
      <c r="K306" s="68">
        <v>185</v>
      </c>
      <c r="L306" s="68">
        <v>171</v>
      </c>
      <c r="M306" s="68"/>
      <c r="O306" s="78"/>
    </row>
    <row r="307" spans="1:15" ht="12.75">
      <c r="A307" s="11" t="s">
        <v>50</v>
      </c>
      <c r="B307" s="11">
        <v>2001</v>
      </c>
      <c r="C307" s="11">
        <v>148</v>
      </c>
      <c r="D307" s="11">
        <v>127</v>
      </c>
      <c r="E307" s="11">
        <v>148</v>
      </c>
      <c r="F307" s="11">
        <v>134</v>
      </c>
      <c r="H307" s="68">
        <v>162</v>
      </c>
      <c r="I307" s="11">
        <v>148</v>
      </c>
      <c r="K307" s="68">
        <v>162</v>
      </c>
      <c r="L307" s="68">
        <v>178</v>
      </c>
      <c r="M307" s="68">
        <v>226</v>
      </c>
      <c r="O307" s="78"/>
    </row>
    <row r="308" spans="1:15" ht="12.75">
      <c r="A308" s="11" t="s">
        <v>50</v>
      </c>
      <c r="B308" s="11">
        <v>2002</v>
      </c>
      <c r="C308" s="94">
        <v>119</v>
      </c>
      <c r="D308" s="94">
        <v>154</v>
      </c>
      <c r="E308" s="94">
        <v>212</v>
      </c>
      <c r="F308" s="94">
        <v>133</v>
      </c>
      <c r="G308" s="94"/>
      <c r="H308" s="94">
        <v>162</v>
      </c>
      <c r="I308" s="94">
        <v>154</v>
      </c>
      <c r="J308" s="94"/>
      <c r="K308" s="94">
        <v>183</v>
      </c>
      <c r="L308" s="94">
        <v>176</v>
      </c>
      <c r="M308" s="68"/>
      <c r="O308" s="78"/>
    </row>
    <row r="309" spans="1:15" ht="12.75">
      <c r="A309" s="11" t="s">
        <v>50</v>
      </c>
      <c r="B309" s="11">
        <v>2003</v>
      </c>
      <c r="C309" s="94"/>
      <c r="D309" s="94">
        <v>140</v>
      </c>
      <c r="E309" s="94"/>
      <c r="F309" s="94"/>
      <c r="G309" s="94"/>
      <c r="H309" s="94">
        <v>174</v>
      </c>
      <c r="I309" s="94">
        <v>153</v>
      </c>
      <c r="J309" s="94"/>
      <c r="K309" s="94">
        <v>174</v>
      </c>
      <c r="L309" s="94">
        <v>181</v>
      </c>
      <c r="M309" s="68">
        <v>223</v>
      </c>
      <c r="O309" s="78"/>
    </row>
    <row r="310" spans="1:15" ht="12.75">
      <c r="A310" s="11" t="s">
        <v>50</v>
      </c>
      <c r="B310" s="11">
        <v>2004</v>
      </c>
      <c r="C310" s="93">
        <v>131</v>
      </c>
      <c r="D310" s="93">
        <v>139</v>
      </c>
      <c r="E310" s="93">
        <v>139</v>
      </c>
      <c r="F310" s="93">
        <v>139</v>
      </c>
      <c r="G310" s="93"/>
      <c r="H310" s="93">
        <v>166</v>
      </c>
      <c r="I310" s="93">
        <v>153</v>
      </c>
      <c r="J310" s="93"/>
      <c r="K310" s="93">
        <v>188</v>
      </c>
      <c r="L310" s="93">
        <v>166</v>
      </c>
      <c r="M310" s="93"/>
      <c r="O310" s="78"/>
    </row>
    <row r="311" spans="1:15" ht="12.75">
      <c r="A311" s="11" t="s">
        <v>50</v>
      </c>
      <c r="B311" s="11">
        <v>2005</v>
      </c>
      <c r="C311" s="93">
        <v>129</v>
      </c>
      <c r="D311" s="93">
        <v>129</v>
      </c>
      <c r="E311" s="93">
        <v>144</v>
      </c>
      <c r="F311" s="93">
        <v>150</v>
      </c>
      <c r="G311" s="93"/>
      <c r="H311" s="93">
        <v>178</v>
      </c>
      <c r="I311" s="93">
        <v>150</v>
      </c>
      <c r="J311" s="93"/>
      <c r="K311" s="93">
        <v>171</v>
      </c>
      <c r="L311" s="93"/>
      <c r="M311" s="93"/>
      <c r="O311" s="78"/>
    </row>
    <row r="312" spans="1:15" ht="12.75">
      <c r="A312" s="11" t="s">
        <v>50</v>
      </c>
      <c r="B312" s="11">
        <v>2006</v>
      </c>
      <c r="C312" s="93">
        <v>121</v>
      </c>
      <c r="D312" s="93">
        <v>121</v>
      </c>
      <c r="E312" s="93">
        <v>142</v>
      </c>
      <c r="F312" s="93">
        <v>142</v>
      </c>
      <c r="G312" s="93"/>
      <c r="H312" s="93">
        <v>170</v>
      </c>
      <c r="I312" s="93">
        <v>142</v>
      </c>
      <c r="J312" s="93"/>
      <c r="K312" s="93">
        <v>177</v>
      </c>
      <c r="L312" s="93"/>
      <c r="M312" s="93"/>
      <c r="O312" s="78"/>
    </row>
    <row r="313" spans="3:14" ht="12" customHeight="1">
      <c r="C313" s="87"/>
      <c r="D313" s="87"/>
      <c r="E313" s="87"/>
      <c r="F313" s="87"/>
      <c r="G313" s="98"/>
      <c r="H313" s="87"/>
      <c r="I313" s="87"/>
      <c r="J313" s="87"/>
      <c r="K313" s="87"/>
      <c r="L313" s="87"/>
      <c r="M313" s="87"/>
      <c r="N313" s="95"/>
    </row>
    <row r="314" spans="1:15" s="23" customFormat="1" ht="12.75">
      <c r="A314" s="18" t="str">
        <f>A302</f>
        <v>FAMF</v>
      </c>
      <c r="B314" s="18" t="s">
        <v>37</v>
      </c>
      <c r="C314" s="19">
        <f>AVERAGE(C290:C313)</f>
        <v>120.55</v>
      </c>
      <c r="D314" s="19">
        <f>AVERAGE(D290:D313)</f>
        <v>126.22727272727273</v>
      </c>
      <c r="E314" s="19">
        <f>AVERAGE(E290:E313)</f>
        <v>162.69230769230768</v>
      </c>
      <c r="F314" s="19">
        <f>AVERAGE(F290:F313)</f>
        <v>135.1764705882353</v>
      </c>
      <c r="G314" s="19"/>
      <c r="H314" s="19">
        <f aca="true" t="shared" si="54" ref="H314:N314">AVERAGE(H290:H313)</f>
        <v>167.4090909090909</v>
      </c>
      <c r="I314" s="19">
        <f t="shared" si="54"/>
        <v>151.1764705882353</v>
      </c>
      <c r="J314" s="19" t="e">
        <f t="shared" si="54"/>
        <v>#DIV/0!</v>
      </c>
      <c r="K314" s="19">
        <f t="shared" si="54"/>
        <v>177.04545454545453</v>
      </c>
      <c r="L314" s="19">
        <f t="shared" si="54"/>
        <v>169.78571428571428</v>
      </c>
      <c r="M314" s="19">
        <f t="shared" si="54"/>
        <v>206.4</v>
      </c>
      <c r="N314" s="19">
        <f t="shared" si="54"/>
        <v>149</v>
      </c>
      <c r="O314" s="71"/>
    </row>
    <row r="315" spans="1:15" s="23" customFormat="1" ht="12.75">
      <c r="A315" s="18" t="str">
        <f>A302</f>
        <v>FAMF</v>
      </c>
      <c r="B315" s="18" t="s">
        <v>38</v>
      </c>
      <c r="C315" s="20">
        <f>COUNT(C290:C313)</f>
        <v>20</v>
      </c>
      <c r="D315" s="20">
        <f>COUNT(D290:D313)</f>
        <v>22</v>
      </c>
      <c r="E315" s="20">
        <f>COUNT(E290:E313)</f>
        <v>13</v>
      </c>
      <c r="F315" s="20">
        <f>COUNT(F290:F313)</f>
        <v>17</v>
      </c>
      <c r="G315" s="20"/>
      <c r="H315" s="20">
        <f aca="true" t="shared" si="55" ref="H315:N315">COUNT(H290:H313)</f>
        <v>22</v>
      </c>
      <c r="I315" s="20">
        <f t="shared" si="55"/>
        <v>17</v>
      </c>
      <c r="J315" s="20">
        <f t="shared" si="55"/>
        <v>0</v>
      </c>
      <c r="K315" s="20">
        <f t="shared" si="55"/>
        <v>22</v>
      </c>
      <c r="L315" s="20">
        <f t="shared" si="55"/>
        <v>14</v>
      </c>
      <c r="M315" s="20">
        <f t="shared" si="55"/>
        <v>15</v>
      </c>
      <c r="N315" s="20">
        <f t="shared" si="55"/>
        <v>2</v>
      </c>
      <c r="O315" s="71"/>
    </row>
    <row r="316" spans="1:15" s="24" customFormat="1" ht="12.75">
      <c r="A316" s="18" t="str">
        <f>A302</f>
        <v>FAMF</v>
      </c>
      <c r="B316" s="21" t="s">
        <v>39</v>
      </c>
      <c r="C316" s="83">
        <f>C314+DATE(2005,12,31)</f>
        <v>38837.55</v>
      </c>
      <c r="D316" s="83">
        <f aca="true" t="shared" si="56" ref="D316:N316">D314+DATE(2005,12,31)</f>
        <v>38843.22727272727</v>
      </c>
      <c r="E316" s="83">
        <f t="shared" si="56"/>
        <v>38879.692307692305</v>
      </c>
      <c r="F316" s="83">
        <f t="shared" si="56"/>
        <v>38852.17647058824</v>
      </c>
      <c r="G316" s="83"/>
      <c r="H316" s="83">
        <f t="shared" si="56"/>
        <v>38884.40909090909</v>
      </c>
      <c r="I316" s="83">
        <f t="shared" si="56"/>
        <v>38868.17647058824</v>
      </c>
      <c r="J316" s="83" t="e">
        <f>J314+DATE(2005,12,31)</f>
        <v>#DIV/0!</v>
      </c>
      <c r="K316" s="83">
        <f t="shared" si="56"/>
        <v>38894.045454545456</v>
      </c>
      <c r="L316" s="83">
        <f t="shared" si="56"/>
        <v>38886.78571428572</v>
      </c>
      <c r="M316" s="83">
        <f t="shared" si="56"/>
        <v>38923.4</v>
      </c>
      <c r="N316" s="83">
        <f t="shared" si="56"/>
        <v>38866</v>
      </c>
      <c r="O316" s="71"/>
    </row>
    <row r="317" spans="1:15" s="23" customFormat="1" ht="14.2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71"/>
    </row>
    <row r="318" spans="1:15" s="23" customFormat="1" ht="12.75">
      <c r="A318" s="18" t="str">
        <f>A302</f>
        <v>FAMF</v>
      </c>
      <c r="B318" s="18" t="s">
        <v>40</v>
      </c>
      <c r="C318" s="22">
        <f>STDEV(C290:C313)</f>
        <v>11.509606971203645</v>
      </c>
      <c r="D318" s="22">
        <f>STDEV(D290:D313)</f>
        <v>12.278249519186836</v>
      </c>
      <c r="E318" s="22">
        <f>STDEV(E290:E313)</f>
        <v>28.505510038659263</v>
      </c>
      <c r="F318" s="22">
        <f>STDEV(F290:F313)</f>
        <v>7.658616831041119</v>
      </c>
      <c r="G318" s="22"/>
      <c r="H318" s="22">
        <f aca="true" t="shared" si="57" ref="H318:N318">STDEV(H290:H313)</f>
        <v>8.862220999217046</v>
      </c>
      <c r="I318" s="22">
        <f t="shared" si="57"/>
        <v>8.676370886765175</v>
      </c>
      <c r="J318" s="22" t="e">
        <f t="shared" si="57"/>
        <v>#DIV/0!</v>
      </c>
      <c r="K318" s="22">
        <f t="shared" si="57"/>
        <v>9.063150260295515</v>
      </c>
      <c r="L318" s="22">
        <f t="shared" si="57"/>
        <v>5.493752695682612</v>
      </c>
      <c r="M318" s="22">
        <f t="shared" si="57"/>
        <v>11.255474858295079</v>
      </c>
      <c r="N318" s="22">
        <f t="shared" si="57"/>
        <v>5.656854249492381</v>
      </c>
      <c r="O318" s="71"/>
    </row>
    <row r="319" spans="1:15" s="23" customFormat="1" ht="12.75">
      <c r="A319" s="16"/>
      <c r="B319" s="16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71"/>
    </row>
    <row r="320" spans="1:14" ht="12.75">
      <c r="A320" s="25" t="str">
        <f>A302</f>
        <v>FAMF</v>
      </c>
      <c r="B320" s="25" t="s">
        <v>41</v>
      </c>
      <c r="C320" s="25">
        <f>MIN(C290:C313)</f>
        <v>108</v>
      </c>
      <c r="D320" s="25">
        <f>MIN(D290:D313)</f>
        <v>103</v>
      </c>
      <c r="E320" s="25">
        <f>MIN(E290:E313)</f>
        <v>133</v>
      </c>
      <c r="F320" s="25">
        <f>MIN(F290:F313)</f>
        <v>121</v>
      </c>
      <c r="G320" s="25"/>
      <c r="H320" s="25">
        <f aca="true" t="shared" si="58" ref="H320:N320">MIN(H290:H313)</f>
        <v>151</v>
      </c>
      <c r="I320" s="25">
        <f t="shared" si="58"/>
        <v>139</v>
      </c>
      <c r="J320" s="25">
        <f t="shared" si="58"/>
        <v>0</v>
      </c>
      <c r="K320" s="25">
        <f t="shared" si="58"/>
        <v>152</v>
      </c>
      <c r="L320" s="25">
        <f t="shared" si="58"/>
        <v>162</v>
      </c>
      <c r="M320" s="25">
        <f t="shared" si="58"/>
        <v>193</v>
      </c>
      <c r="N320" s="25">
        <f t="shared" si="58"/>
        <v>145</v>
      </c>
    </row>
    <row r="321" spans="1:14" ht="12.75">
      <c r="A321" s="25" t="str">
        <f>A302</f>
        <v>FAMF</v>
      </c>
      <c r="B321" s="26" t="s">
        <v>42</v>
      </c>
      <c r="C321" s="84">
        <f>C320+DATE(2005,12,31)</f>
        <v>38825</v>
      </c>
      <c r="D321" s="84">
        <f aca="true" t="shared" si="59" ref="D321:N321">D320+DATE(2005,12,31)</f>
        <v>38820</v>
      </c>
      <c r="E321" s="84">
        <f t="shared" si="59"/>
        <v>38850</v>
      </c>
      <c r="F321" s="84">
        <f t="shared" si="59"/>
        <v>38838</v>
      </c>
      <c r="G321" s="84"/>
      <c r="H321" s="84">
        <f t="shared" si="59"/>
        <v>38868</v>
      </c>
      <c r="I321" s="84">
        <f t="shared" si="59"/>
        <v>38856</v>
      </c>
      <c r="J321" s="84">
        <f t="shared" si="59"/>
        <v>38717</v>
      </c>
      <c r="K321" s="84">
        <f t="shared" si="59"/>
        <v>38869</v>
      </c>
      <c r="L321" s="84">
        <f t="shared" si="59"/>
        <v>38879</v>
      </c>
      <c r="M321" s="84">
        <f t="shared" si="59"/>
        <v>38910</v>
      </c>
      <c r="N321" s="84">
        <f t="shared" si="59"/>
        <v>38862</v>
      </c>
    </row>
  </sheetData>
  <printOptions horizontalCentered="1"/>
  <pageMargins left="0.7874015748031497" right="0.7874015748031497" top="0.4724409448818898" bottom="0.5511811023622047" header="0.1968503937007874" footer="0.1968503937007874"/>
  <pageSetup fitToHeight="5" fitToWidth="1" horizontalDpi="300" verticalDpi="300" orientation="portrait" scale="62" r:id="rId1"/>
  <headerFooter alignWithMargins="0">
    <oddHeader>&amp;CPREM-C97.XLS  &amp;A</oddHeader>
    <oddFooter>&amp;CPréparé par Ginette H. Laplante  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Gérald Chouinard</dc:creator>
  <cp:keywords/>
  <dc:description/>
  <cp:lastModifiedBy>Sylvie Bellerose</cp:lastModifiedBy>
  <cp:lastPrinted>2007-10-03T18:30:05Z</cp:lastPrinted>
  <dcterms:created xsi:type="dcterms:W3CDTF">1998-10-06T18:17:18Z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